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ван\Documents\наука\"/>
    </mc:Choice>
  </mc:AlternateContent>
  <bookViews>
    <workbookView xWindow="0" yWindow="0" windowWidth="20490" windowHeight="7365" activeTab="3"/>
  </bookViews>
  <sheets>
    <sheet name="Correlation1" sheetId="1" r:id="rId1"/>
    <sheet name="Correlation2" sheetId="3" r:id="rId2"/>
    <sheet name="Regression Models1" sheetId="6" r:id="rId3"/>
    <sheet name="Regresson Models2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26" i="6" l="1"/>
  <c r="AL120" i="6" s="1"/>
  <c r="AO120" i="6" s="1"/>
  <c r="AF133" i="6"/>
  <c r="AF125" i="6"/>
  <c r="AK119" i="6" s="1"/>
  <c r="AN119" i="6" s="1"/>
  <c r="H29" i="5"/>
  <c r="K29" i="5" s="1"/>
  <c r="B36" i="5"/>
  <c r="B37" i="5"/>
  <c r="H27" i="5" s="1"/>
  <c r="K27" i="5" s="1"/>
  <c r="B45" i="5"/>
  <c r="AK92" i="6" l="1"/>
  <c r="AN92" i="6" s="1"/>
  <c r="AK94" i="6"/>
  <c r="AN94" i="6" s="1"/>
  <c r="AK96" i="6"/>
  <c r="AN96" i="6" s="1"/>
  <c r="AK98" i="6"/>
  <c r="AN98" i="6" s="1"/>
  <c r="AK100" i="6"/>
  <c r="AN100" i="6" s="1"/>
  <c r="AK102" i="6"/>
  <c r="AK104" i="6"/>
  <c r="AN104" i="6" s="1"/>
  <c r="AK106" i="6"/>
  <c r="AN106" i="6" s="1"/>
  <c r="AK108" i="6"/>
  <c r="AN108" i="6" s="1"/>
  <c r="AK110" i="6"/>
  <c r="AN110" i="6" s="1"/>
  <c r="AK112" i="6"/>
  <c r="AN112" i="6" s="1"/>
  <c r="AK114" i="6"/>
  <c r="AN114" i="6" s="1"/>
  <c r="AK116" i="6"/>
  <c r="AN116" i="6" s="1"/>
  <c r="AK118" i="6"/>
  <c r="AN118" i="6" s="1"/>
  <c r="AK120" i="6"/>
  <c r="AN120" i="6" s="1"/>
  <c r="AK93" i="6"/>
  <c r="AN93" i="6" s="1"/>
  <c r="AK95" i="6"/>
  <c r="AN95" i="6" s="1"/>
  <c r="AK97" i="6"/>
  <c r="AN97" i="6" s="1"/>
  <c r="AK99" i="6"/>
  <c r="AN99" i="6" s="1"/>
  <c r="AK101" i="6"/>
  <c r="AN101" i="6" s="1"/>
  <c r="AK103" i="6"/>
  <c r="AN103" i="6" s="1"/>
  <c r="AK105" i="6"/>
  <c r="AN105" i="6" s="1"/>
  <c r="AK107" i="6"/>
  <c r="AN107" i="6" s="1"/>
  <c r="AK109" i="6"/>
  <c r="AN109" i="6" s="1"/>
  <c r="AK111" i="6"/>
  <c r="AN111" i="6" s="1"/>
  <c r="AK113" i="6"/>
  <c r="AN113" i="6" s="1"/>
  <c r="AK115" i="6"/>
  <c r="AN115" i="6" s="1"/>
  <c r="AK117" i="6"/>
  <c r="AN117" i="6" s="1"/>
  <c r="AL93" i="6"/>
  <c r="AO93" i="6" s="1"/>
  <c r="AL95" i="6"/>
  <c r="AO95" i="6" s="1"/>
  <c r="AL97" i="6"/>
  <c r="AO97" i="6" s="1"/>
  <c r="AL99" i="6"/>
  <c r="AO99" i="6" s="1"/>
  <c r="AL101" i="6"/>
  <c r="AO101" i="6" s="1"/>
  <c r="AL103" i="6"/>
  <c r="AO103" i="6" s="1"/>
  <c r="AL105" i="6"/>
  <c r="AO105" i="6" s="1"/>
  <c r="AL107" i="6"/>
  <c r="AO107" i="6" s="1"/>
  <c r="AL109" i="6"/>
  <c r="AO109" i="6" s="1"/>
  <c r="AL111" i="6"/>
  <c r="AO111" i="6" s="1"/>
  <c r="AL113" i="6"/>
  <c r="AO113" i="6" s="1"/>
  <c r="AL115" i="6"/>
  <c r="AO115" i="6" s="1"/>
  <c r="AL117" i="6"/>
  <c r="AO117" i="6" s="1"/>
  <c r="AL119" i="6"/>
  <c r="AO119" i="6" s="1"/>
  <c r="AL92" i="6"/>
  <c r="AL94" i="6"/>
  <c r="AL96" i="6"/>
  <c r="AL98" i="6"/>
  <c r="AL100" i="6"/>
  <c r="AL102" i="6"/>
  <c r="AO102" i="6" s="1"/>
  <c r="AL104" i="6"/>
  <c r="AO104" i="6" s="1"/>
  <c r="AL106" i="6"/>
  <c r="AO106" i="6" s="1"/>
  <c r="AL108" i="6"/>
  <c r="AO108" i="6" s="1"/>
  <c r="AL110" i="6"/>
  <c r="AO110" i="6" s="1"/>
  <c r="AL112" i="6"/>
  <c r="AO112" i="6" s="1"/>
  <c r="AL114" i="6"/>
  <c r="AO114" i="6" s="1"/>
  <c r="AL116" i="6"/>
  <c r="AO116" i="6" s="1"/>
  <c r="AL118" i="6"/>
  <c r="AO118" i="6" s="1"/>
  <c r="AM105" i="6"/>
  <c r="AM95" i="6"/>
  <c r="AM99" i="6"/>
  <c r="AM103" i="6"/>
  <c r="AM107" i="6"/>
  <c r="AM111" i="6"/>
  <c r="AM115" i="6"/>
  <c r="AM119" i="6"/>
  <c r="AM102" i="6"/>
  <c r="AN102" i="6"/>
  <c r="AN121" i="6" s="1"/>
  <c r="AF128" i="6" s="1"/>
  <c r="AM106" i="6"/>
  <c r="AM110" i="6"/>
  <c r="AM114" i="6"/>
  <c r="AM118" i="6"/>
  <c r="AM120" i="6"/>
  <c r="H31" i="5"/>
  <c r="K31" i="5" s="1"/>
  <c r="H2" i="5"/>
  <c r="K2" i="5" s="1"/>
  <c r="H3" i="5"/>
  <c r="K3" i="5" s="1"/>
  <c r="H4" i="5"/>
  <c r="K4" i="5" s="1"/>
  <c r="H5" i="5"/>
  <c r="K5" i="5" s="1"/>
  <c r="H6" i="5"/>
  <c r="K6" i="5" s="1"/>
  <c r="H7" i="5"/>
  <c r="K7" i="5" s="1"/>
  <c r="H8" i="5"/>
  <c r="K8" i="5" s="1"/>
  <c r="H9" i="5"/>
  <c r="K9" i="5" s="1"/>
  <c r="H11" i="5"/>
  <c r="K11" i="5" s="1"/>
  <c r="H13" i="5"/>
  <c r="K13" i="5" s="1"/>
  <c r="H15" i="5"/>
  <c r="K15" i="5" s="1"/>
  <c r="H17" i="5"/>
  <c r="K17" i="5" s="1"/>
  <c r="H19" i="5"/>
  <c r="K19" i="5" s="1"/>
  <c r="H21" i="5"/>
  <c r="K21" i="5" s="1"/>
  <c r="H10" i="5"/>
  <c r="K10" i="5" s="1"/>
  <c r="H12" i="5"/>
  <c r="K12" i="5" s="1"/>
  <c r="H14" i="5"/>
  <c r="K14" i="5" s="1"/>
  <c r="H16" i="5"/>
  <c r="K16" i="5" s="1"/>
  <c r="H18" i="5"/>
  <c r="K18" i="5" s="1"/>
  <c r="H20" i="5"/>
  <c r="K20" i="5" s="1"/>
  <c r="G3" i="5"/>
  <c r="G5" i="5"/>
  <c r="G7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" i="5"/>
  <c r="G6" i="5"/>
  <c r="G22" i="5"/>
  <c r="G23" i="5"/>
  <c r="G24" i="5"/>
  <c r="G25" i="5"/>
  <c r="G26" i="5"/>
  <c r="G27" i="5"/>
  <c r="G28" i="5"/>
  <c r="G29" i="5"/>
  <c r="G30" i="5"/>
  <c r="G31" i="5"/>
  <c r="G4" i="5"/>
  <c r="G8" i="5"/>
  <c r="H30" i="5"/>
  <c r="K30" i="5" s="1"/>
  <c r="H28" i="5"/>
  <c r="K28" i="5" s="1"/>
  <c r="H26" i="5"/>
  <c r="K26" i="5" s="1"/>
  <c r="H24" i="5"/>
  <c r="K24" i="5" s="1"/>
  <c r="H22" i="5"/>
  <c r="K22" i="5" s="1"/>
  <c r="H25" i="5"/>
  <c r="K25" i="5" s="1"/>
  <c r="H23" i="5"/>
  <c r="K23" i="5" s="1"/>
  <c r="AG135" i="1"/>
  <c r="AH135" i="1"/>
  <c r="AI135" i="1"/>
  <c r="AJ135" i="1"/>
  <c r="AK135" i="1"/>
  <c r="AL135" i="1"/>
  <c r="AM135" i="1"/>
  <c r="AN135" i="1"/>
  <c r="AO135" i="1"/>
  <c r="AP135" i="1"/>
  <c r="AQ135" i="1"/>
  <c r="AR135" i="1"/>
  <c r="AS135" i="1"/>
  <c r="AT135" i="1"/>
  <c r="AU135" i="1"/>
  <c r="AV135" i="1"/>
  <c r="AW135" i="1"/>
  <c r="AX135" i="1"/>
  <c r="AY135" i="1"/>
  <c r="AZ135" i="1"/>
  <c r="BA135" i="1"/>
  <c r="BB135" i="1"/>
  <c r="BC135" i="1"/>
  <c r="BD135" i="1"/>
  <c r="BE135" i="1"/>
  <c r="BF135" i="1"/>
  <c r="BG135" i="1"/>
  <c r="BH135" i="1"/>
  <c r="BI135" i="1"/>
  <c r="AG136" i="1"/>
  <c r="AH136" i="1"/>
  <c r="AI136" i="1"/>
  <c r="AJ136" i="1"/>
  <c r="AK136" i="1"/>
  <c r="AL136" i="1"/>
  <c r="AM136" i="1"/>
  <c r="AN136" i="1"/>
  <c r="AO136" i="1"/>
  <c r="AP136" i="1"/>
  <c r="AQ136" i="1"/>
  <c r="AR136" i="1"/>
  <c r="AS136" i="1"/>
  <c r="AT136" i="1"/>
  <c r="AU136" i="1"/>
  <c r="AV136" i="1"/>
  <c r="AW136" i="1"/>
  <c r="AX136" i="1"/>
  <c r="AY136" i="1"/>
  <c r="AZ136" i="1"/>
  <c r="BA136" i="1"/>
  <c r="BB136" i="1"/>
  <c r="BC136" i="1"/>
  <c r="BD136" i="1"/>
  <c r="BE136" i="1"/>
  <c r="BF136" i="1"/>
  <c r="BG136" i="1"/>
  <c r="BH136" i="1"/>
  <c r="BI136" i="1"/>
  <c r="AG137" i="1"/>
  <c r="AH137" i="1"/>
  <c r="AI137" i="1"/>
  <c r="AJ137" i="1"/>
  <c r="AK137" i="1"/>
  <c r="AL137" i="1"/>
  <c r="AM137" i="1"/>
  <c r="AN137" i="1"/>
  <c r="AO137" i="1"/>
  <c r="AP137" i="1"/>
  <c r="AQ137" i="1"/>
  <c r="AR137" i="1"/>
  <c r="AS137" i="1"/>
  <c r="AT137" i="1"/>
  <c r="AU137" i="1"/>
  <c r="AV137" i="1"/>
  <c r="AW137" i="1"/>
  <c r="AX137" i="1"/>
  <c r="AY137" i="1"/>
  <c r="AZ137" i="1"/>
  <c r="BA137" i="1"/>
  <c r="BB137" i="1"/>
  <c r="BC137" i="1"/>
  <c r="BD137" i="1"/>
  <c r="BE137" i="1"/>
  <c r="BF137" i="1"/>
  <c r="BG137" i="1"/>
  <c r="BH137" i="1"/>
  <c r="BI137" i="1"/>
  <c r="AG138" i="1"/>
  <c r="AH138" i="1"/>
  <c r="AI138" i="1"/>
  <c r="AJ138" i="1"/>
  <c r="AK138" i="1"/>
  <c r="AL138" i="1"/>
  <c r="AM138" i="1"/>
  <c r="AN138" i="1"/>
  <c r="AO138" i="1"/>
  <c r="AP138" i="1"/>
  <c r="AQ138" i="1"/>
  <c r="AR138" i="1"/>
  <c r="AS138" i="1"/>
  <c r="AT138" i="1"/>
  <c r="AU138" i="1"/>
  <c r="AV138" i="1"/>
  <c r="AW138" i="1"/>
  <c r="AX138" i="1"/>
  <c r="AY138" i="1"/>
  <c r="AZ138" i="1"/>
  <c r="BA138" i="1"/>
  <c r="BB138" i="1"/>
  <c r="BC138" i="1"/>
  <c r="BD138" i="1"/>
  <c r="BE138" i="1"/>
  <c r="BF138" i="1"/>
  <c r="BG138" i="1"/>
  <c r="BH138" i="1"/>
  <c r="BI138" i="1"/>
  <c r="AG139" i="1"/>
  <c r="AH139" i="1"/>
  <c r="AI139" i="1"/>
  <c r="AJ139" i="1"/>
  <c r="AK139" i="1"/>
  <c r="AL139" i="1"/>
  <c r="AM139" i="1"/>
  <c r="AN139" i="1"/>
  <c r="AO139" i="1"/>
  <c r="AP139" i="1"/>
  <c r="AQ139" i="1"/>
  <c r="AR139" i="1"/>
  <c r="AS139" i="1"/>
  <c r="AT139" i="1"/>
  <c r="AU139" i="1"/>
  <c r="AV139" i="1"/>
  <c r="AW139" i="1"/>
  <c r="AX139" i="1"/>
  <c r="AY139" i="1"/>
  <c r="AZ139" i="1"/>
  <c r="BA139" i="1"/>
  <c r="BB139" i="1"/>
  <c r="BC139" i="1"/>
  <c r="BD139" i="1"/>
  <c r="BE139" i="1"/>
  <c r="BF139" i="1"/>
  <c r="BG139" i="1"/>
  <c r="BH139" i="1"/>
  <c r="BI139" i="1"/>
  <c r="AG140" i="1"/>
  <c r="AH140" i="1"/>
  <c r="AI140" i="1"/>
  <c r="AJ140" i="1"/>
  <c r="AK140" i="1"/>
  <c r="AL140" i="1"/>
  <c r="AM140" i="1"/>
  <c r="AN140" i="1"/>
  <c r="AO140" i="1"/>
  <c r="AP140" i="1"/>
  <c r="AQ140" i="1"/>
  <c r="AR140" i="1"/>
  <c r="AS140" i="1"/>
  <c r="AT140" i="1"/>
  <c r="AU140" i="1"/>
  <c r="AV140" i="1"/>
  <c r="AW140" i="1"/>
  <c r="AX140" i="1"/>
  <c r="AY140" i="1"/>
  <c r="AZ140" i="1"/>
  <c r="BA140" i="1"/>
  <c r="BB140" i="1"/>
  <c r="BC140" i="1"/>
  <c r="BD140" i="1"/>
  <c r="BE140" i="1"/>
  <c r="BF140" i="1"/>
  <c r="BG140" i="1"/>
  <c r="BH140" i="1"/>
  <c r="BI140" i="1"/>
  <c r="AH134" i="1"/>
  <c r="AI134" i="1"/>
  <c r="AJ134" i="1"/>
  <c r="AK134" i="1"/>
  <c r="AL134" i="1"/>
  <c r="AM134" i="1"/>
  <c r="AN134" i="1"/>
  <c r="AO134" i="1"/>
  <c r="AP134" i="1"/>
  <c r="AQ134" i="1"/>
  <c r="AR134" i="1"/>
  <c r="AS134" i="1"/>
  <c r="AT134" i="1"/>
  <c r="AU134" i="1"/>
  <c r="AV134" i="1"/>
  <c r="AW134" i="1"/>
  <c r="AX134" i="1"/>
  <c r="AY134" i="1"/>
  <c r="AZ134" i="1"/>
  <c r="BA134" i="1"/>
  <c r="BB134" i="1"/>
  <c r="BC134" i="1"/>
  <c r="BD134" i="1"/>
  <c r="BE134" i="1"/>
  <c r="BF134" i="1"/>
  <c r="BG134" i="1"/>
  <c r="BH134" i="1"/>
  <c r="BI134" i="1"/>
  <c r="AG134" i="1"/>
  <c r="AG116" i="1"/>
  <c r="AH116" i="1"/>
  <c r="AI116" i="1"/>
  <c r="AJ116" i="1"/>
  <c r="AK116" i="1"/>
  <c r="AL116" i="1"/>
  <c r="AM116" i="1"/>
  <c r="AN116" i="1"/>
  <c r="AO116" i="1"/>
  <c r="AP116" i="1"/>
  <c r="AQ116" i="1"/>
  <c r="AR116" i="1"/>
  <c r="AS116" i="1"/>
  <c r="AT116" i="1"/>
  <c r="AU116" i="1"/>
  <c r="AV116" i="1"/>
  <c r="AW116" i="1"/>
  <c r="AX116" i="1"/>
  <c r="AY116" i="1"/>
  <c r="AZ116" i="1"/>
  <c r="BA116" i="1"/>
  <c r="BB116" i="1"/>
  <c r="BC116" i="1"/>
  <c r="BD116" i="1"/>
  <c r="BE116" i="1"/>
  <c r="BF116" i="1"/>
  <c r="BG116" i="1"/>
  <c r="BH116" i="1"/>
  <c r="BI116" i="1"/>
  <c r="AG117" i="1"/>
  <c r="AH117" i="1"/>
  <c r="AI117" i="1"/>
  <c r="AJ117" i="1"/>
  <c r="AK117" i="1"/>
  <c r="AL117" i="1"/>
  <c r="AM117" i="1"/>
  <c r="AN117" i="1"/>
  <c r="AO117" i="1"/>
  <c r="AP117" i="1"/>
  <c r="AQ117" i="1"/>
  <c r="AR117" i="1"/>
  <c r="AS117" i="1"/>
  <c r="AT117" i="1"/>
  <c r="AU117" i="1"/>
  <c r="AV117" i="1"/>
  <c r="AW117" i="1"/>
  <c r="AX117" i="1"/>
  <c r="AY117" i="1"/>
  <c r="AZ117" i="1"/>
  <c r="BA117" i="1"/>
  <c r="BB117" i="1"/>
  <c r="BC117" i="1"/>
  <c r="BD117" i="1"/>
  <c r="BE117" i="1"/>
  <c r="BF117" i="1"/>
  <c r="BG117" i="1"/>
  <c r="BH117" i="1"/>
  <c r="BI117" i="1"/>
  <c r="AG118" i="1"/>
  <c r="AH118" i="1"/>
  <c r="AI118" i="1"/>
  <c r="AJ118" i="1"/>
  <c r="AK118" i="1"/>
  <c r="AL118" i="1"/>
  <c r="AM118" i="1"/>
  <c r="AN118" i="1"/>
  <c r="AO118" i="1"/>
  <c r="AP118" i="1"/>
  <c r="AQ118" i="1"/>
  <c r="AR118" i="1"/>
  <c r="AS118" i="1"/>
  <c r="AT118" i="1"/>
  <c r="AU118" i="1"/>
  <c r="AV118" i="1"/>
  <c r="AW118" i="1"/>
  <c r="AX118" i="1"/>
  <c r="AY118" i="1"/>
  <c r="AZ118" i="1"/>
  <c r="BA118" i="1"/>
  <c r="BB118" i="1"/>
  <c r="BC118" i="1"/>
  <c r="BD118" i="1"/>
  <c r="BE118" i="1"/>
  <c r="BF118" i="1"/>
  <c r="BG118" i="1"/>
  <c r="BH118" i="1"/>
  <c r="BI118" i="1"/>
  <c r="AG119" i="1"/>
  <c r="AH119" i="1"/>
  <c r="AI119" i="1"/>
  <c r="AJ119" i="1"/>
  <c r="AK119" i="1"/>
  <c r="AL119" i="1"/>
  <c r="AM119" i="1"/>
  <c r="AN119" i="1"/>
  <c r="AO119" i="1"/>
  <c r="AP119" i="1"/>
  <c r="AQ119" i="1"/>
  <c r="AR119" i="1"/>
  <c r="AS119" i="1"/>
  <c r="AT119" i="1"/>
  <c r="AU119" i="1"/>
  <c r="AV119" i="1"/>
  <c r="AW119" i="1"/>
  <c r="AX119" i="1"/>
  <c r="AY119" i="1"/>
  <c r="AZ119" i="1"/>
  <c r="BA119" i="1"/>
  <c r="BB119" i="1"/>
  <c r="BC119" i="1"/>
  <c r="BD119" i="1"/>
  <c r="BE119" i="1"/>
  <c r="BF119" i="1"/>
  <c r="BG119" i="1"/>
  <c r="BH119" i="1"/>
  <c r="BI119" i="1"/>
  <c r="AG120" i="1"/>
  <c r="AH120" i="1"/>
  <c r="AI120" i="1"/>
  <c r="AJ120" i="1"/>
  <c r="AK120" i="1"/>
  <c r="AL120" i="1"/>
  <c r="AM120" i="1"/>
  <c r="AN120" i="1"/>
  <c r="AO120" i="1"/>
  <c r="AP120" i="1"/>
  <c r="AQ120" i="1"/>
  <c r="AR120" i="1"/>
  <c r="AS120" i="1"/>
  <c r="AT120" i="1"/>
  <c r="AU120" i="1"/>
  <c r="AV120" i="1"/>
  <c r="AW120" i="1"/>
  <c r="AX120" i="1"/>
  <c r="AY120" i="1"/>
  <c r="AZ120" i="1"/>
  <c r="BA120" i="1"/>
  <c r="BB120" i="1"/>
  <c r="BC120" i="1"/>
  <c r="BD120" i="1"/>
  <c r="BE120" i="1"/>
  <c r="BF120" i="1"/>
  <c r="BG120" i="1"/>
  <c r="BH120" i="1"/>
  <c r="BI120" i="1"/>
  <c r="AG121" i="1"/>
  <c r="AH121" i="1"/>
  <c r="AI121" i="1"/>
  <c r="AJ121" i="1"/>
  <c r="AK121" i="1"/>
  <c r="AL121" i="1"/>
  <c r="AM121" i="1"/>
  <c r="AN121" i="1"/>
  <c r="AO121" i="1"/>
  <c r="AP121" i="1"/>
  <c r="AQ121" i="1"/>
  <c r="AR121" i="1"/>
  <c r="AS121" i="1"/>
  <c r="AT121" i="1"/>
  <c r="AU121" i="1"/>
  <c r="AV121" i="1"/>
  <c r="AW121" i="1"/>
  <c r="AX121" i="1"/>
  <c r="AY121" i="1"/>
  <c r="AZ121" i="1"/>
  <c r="BA121" i="1"/>
  <c r="BB121" i="1"/>
  <c r="BC121" i="1"/>
  <c r="BD121" i="1"/>
  <c r="BE121" i="1"/>
  <c r="BF121" i="1"/>
  <c r="BG121" i="1"/>
  <c r="BH121" i="1"/>
  <c r="BI121" i="1"/>
  <c r="AH115" i="1"/>
  <c r="AI115" i="1"/>
  <c r="AJ115" i="1"/>
  <c r="AK115" i="1"/>
  <c r="AL115" i="1"/>
  <c r="AM115" i="1"/>
  <c r="AN115" i="1"/>
  <c r="AO115" i="1"/>
  <c r="AP115" i="1"/>
  <c r="AQ115" i="1"/>
  <c r="AR115" i="1"/>
  <c r="AS115" i="1"/>
  <c r="AT115" i="1"/>
  <c r="AU115" i="1"/>
  <c r="AV115" i="1"/>
  <c r="AW115" i="1"/>
  <c r="AX115" i="1"/>
  <c r="AY115" i="1"/>
  <c r="AZ115" i="1"/>
  <c r="BA115" i="1"/>
  <c r="BB115" i="1"/>
  <c r="BC115" i="1"/>
  <c r="BD115" i="1"/>
  <c r="BE115" i="1"/>
  <c r="BF115" i="1"/>
  <c r="BG115" i="1"/>
  <c r="BH115" i="1"/>
  <c r="BI115" i="1"/>
  <c r="AG115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AV96" i="1"/>
  <c r="AW96" i="1"/>
  <c r="AX96" i="1"/>
  <c r="AY96" i="1"/>
  <c r="AZ96" i="1"/>
  <c r="BA96" i="1"/>
  <c r="BB96" i="1"/>
  <c r="BC96" i="1"/>
  <c r="BD96" i="1"/>
  <c r="BE96" i="1"/>
  <c r="BF96" i="1"/>
  <c r="BG96" i="1"/>
  <c r="BH96" i="1"/>
  <c r="BI96" i="1"/>
  <c r="AG97" i="1"/>
  <c r="AH97" i="1"/>
  <c r="AI97" i="1"/>
  <c r="AJ97" i="1"/>
  <c r="AK97" i="1"/>
  <c r="AL97" i="1"/>
  <c r="AM97" i="1"/>
  <c r="AN97" i="1"/>
  <c r="AO97" i="1"/>
  <c r="AP97" i="1"/>
  <c r="AQ97" i="1"/>
  <c r="AR97" i="1"/>
  <c r="AS97" i="1"/>
  <c r="AT97" i="1"/>
  <c r="AU97" i="1"/>
  <c r="AV97" i="1"/>
  <c r="AW97" i="1"/>
  <c r="AX97" i="1"/>
  <c r="AY97" i="1"/>
  <c r="AZ97" i="1"/>
  <c r="BA97" i="1"/>
  <c r="BB97" i="1"/>
  <c r="BC97" i="1"/>
  <c r="BD97" i="1"/>
  <c r="BE97" i="1"/>
  <c r="BF97" i="1"/>
  <c r="BG97" i="1"/>
  <c r="BH97" i="1"/>
  <c r="BI97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AU98" i="1"/>
  <c r="AV98" i="1"/>
  <c r="AW98" i="1"/>
  <c r="AX98" i="1"/>
  <c r="AY98" i="1"/>
  <c r="AZ98" i="1"/>
  <c r="BA98" i="1"/>
  <c r="BB98" i="1"/>
  <c r="BC98" i="1"/>
  <c r="BD98" i="1"/>
  <c r="BE98" i="1"/>
  <c r="BF98" i="1"/>
  <c r="BG98" i="1"/>
  <c r="BH98" i="1"/>
  <c r="BI98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AS99" i="1"/>
  <c r="AT99" i="1"/>
  <c r="AU99" i="1"/>
  <c r="AV99" i="1"/>
  <c r="AW99" i="1"/>
  <c r="AX99" i="1"/>
  <c r="AY99" i="1"/>
  <c r="AZ99" i="1"/>
  <c r="BA99" i="1"/>
  <c r="BB99" i="1"/>
  <c r="BC99" i="1"/>
  <c r="BD99" i="1"/>
  <c r="BE99" i="1"/>
  <c r="BF99" i="1"/>
  <c r="BG99" i="1"/>
  <c r="BH99" i="1"/>
  <c r="BI99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AS100" i="1"/>
  <c r="AT100" i="1"/>
  <c r="AU100" i="1"/>
  <c r="AV100" i="1"/>
  <c r="AW100" i="1"/>
  <c r="AX100" i="1"/>
  <c r="AY100" i="1"/>
  <c r="AZ100" i="1"/>
  <c r="BA100" i="1"/>
  <c r="BB100" i="1"/>
  <c r="BC100" i="1"/>
  <c r="BD100" i="1"/>
  <c r="BE100" i="1"/>
  <c r="BF100" i="1"/>
  <c r="BG100" i="1"/>
  <c r="BH100" i="1"/>
  <c r="BI100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V101" i="1"/>
  <c r="AW101" i="1"/>
  <c r="AX101" i="1"/>
  <c r="AY101" i="1"/>
  <c r="AZ101" i="1"/>
  <c r="BA101" i="1"/>
  <c r="BB101" i="1"/>
  <c r="BC101" i="1"/>
  <c r="BD101" i="1"/>
  <c r="BE101" i="1"/>
  <c r="BF101" i="1"/>
  <c r="BG101" i="1"/>
  <c r="BH101" i="1"/>
  <c r="BI101" i="1"/>
  <c r="AG102" i="1"/>
  <c r="AH102" i="1"/>
  <c r="AI102" i="1"/>
  <c r="AJ102" i="1"/>
  <c r="AK102" i="1"/>
  <c r="AL102" i="1"/>
  <c r="AM102" i="1"/>
  <c r="AN102" i="1"/>
  <c r="AO102" i="1"/>
  <c r="AP102" i="1"/>
  <c r="AQ102" i="1"/>
  <c r="AR102" i="1"/>
  <c r="AS102" i="1"/>
  <c r="AT102" i="1"/>
  <c r="AU102" i="1"/>
  <c r="AV102" i="1"/>
  <c r="AW102" i="1"/>
  <c r="AX102" i="1"/>
  <c r="AY102" i="1"/>
  <c r="AZ102" i="1"/>
  <c r="BA102" i="1"/>
  <c r="BB102" i="1"/>
  <c r="BC102" i="1"/>
  <c r="BD102" i="1"/>
  <c r="BE102" i="1"/>
  <c r="BF102" i="1"/>
  <c r="BG102" i="1"/>
  <c r="BH102" i="1"/>
  <c r="BI102" i="1"/>
  <c r="AH95" i="1"/>
  <c r="AI95" i="1"/>
  <c r="AJ95" i="1"/>
  <c r="AK95" i="1"/>
  <c r="AL95" i="1"/>
  <c r="AM95" i="1"/>
  <c r="AN95" i="1"/>
  <c r="AO95" i="1"/>
  <c r="AP95" i="1"/>
  <c r="AQ95" i="1"/>
  <c r="AR95" i="1"/>
  <c r="AS95" i="1"/>
  <c r="AT95" i="1"/>
  <c r="AU95" i="1"/>
  <c r="AV95" i="1"/>
  <c r="AW95" i="1"/>
  <c r="AX95" i="1"/>
  <c r="AY95" i="1"/>
  <c r="AZ95" i="1"/>
  <c r="BA95" i="1"/>
  <c r="BB95" i="1"/>
  <c r="BC95" i="1"/>
  <c r="BD95" i="1"/>
  <c r="BE95" i="1"/>
  <c r="BF95" i="1"/>
  <c r="BG95" i="1"/>
  <c r="BH95" i="1"/>
  <c r="BI95" i="1"/>
  <c r="AG95" i="1"/>
  <c r="AG77" i="1"/>
  <c r="AH77" i="1"/>
  <c r="AI77" i="1"/>
  <c r="AJ77" i="1"/>
  <c r="AK77" i="1"/>
  <c r="AL77" i="1"/>
  <c r="AM77" i="1"/>
  <c r="AN77" i="1"/>
  <c r="AO77" i="1"/>
  <c r="AP77" i="1"/>
  <c r="AQ77" i="1"/>
  <c r="AR77" i="1"/>
  <c r="AS77" i="1"/>
  <c r="AT77" i="1"/>
  <c r="AU77" i="1"/>
  <c r="AV77" i="1"/>
  <c r="AW77" i="1"/>
  <c r="AX77" i="1"/>
  <c r="AY77" i="1"/>
  <c r="AZ77" i="1"/>
  <c r="BA77" i="1"/>
  <c r="BB77" i="1"/>
  <c r="BC77" i="1"/>
  <c r="BD77" i="1"/>
  <c r="BE77" i="1"/>
  <c r="BF77" i="1"/>
  <c r="BG77" i="1"/>
  <c r="BH77" i="1"/>
  <c r="BI77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BA78" i="1"/>
  <c r="BB78" i="1"/>
  <c r="BC78" i="1"/>
  <c r="BD78" i="1"/>
  <c r="BE78" i="1"/>
  <c r="BF78" i="1"/>
  <c r="BG78" i="1"/>
  <c r="BH78" i="1"/>
  <c r="BI78" i="1"/>
  <c r="AG79" i="1"/>
  <c r="AH79" i="1"/>
  <c r="AI79" i="1"/>
  <c r="AJ79" i="1"/>
  <c r="AK79" i="1"/>
  <c r="AL79" i="1"/>
  <c r="AM79" i="1"/>
  <c r="AN79" i="1"/>
  <c r="AO79" i="1"/>
  <c r="AP79" i="1"/>
  <c r="AQ79" i="1"/>
  <c r="AR79" i="1"/>
  <c r="AS79" i="1"/>
  <c r="AT79" i="1"/>
  <c r="AU79" i="1"/>
  <c r="AV79" i="1"/>
  <c r="AW79" i="1"/>
  <c r="AX79" i="1"/>
  <c r="AY79" i="1"/>
  <c r="AZ79" i="1"/>
  <c r="BA79" i="1"/>
  <c r="BB79" i="1"/>
  <c r="BC79" i="1"/>
  <c r="BD79" i="1"/>
  <c r="BE79" i="1"/>
  <c r="BF79" i="1"/>
  <c r="BG79" i="1"/>
  <c r="BH79" i="1"/>
  <c r="BI79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AS80" i="1"/>
  <c r="AT80" i="1"/>
  <c r="AU80" i="1"/>
  <c r="AV80" i="1"/>
  <c r="AW80" i="1"/>
  <c r="AX80" i="1"/>
  <c r="AY80" i="1"/>
  <c r="AZ80" i="1"/>
  <c r="BA80" i="1"/>
  <c r="BB80" i="1"/>
  <c r="BC80" i="1"/>
  <c r="BD80" i="1"/>
  <c r="BE80" i="1"/>
  <c r="BF80" i="1"/>
  <c r="BG80" i="1"/>
  <c r="BH80" i="1"/>
  <c r="BI80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AS81" i="1"/>
  <c r="AT81" i="1"/>
  <c r="AU81" i="1"/>
  <c r="AV81" i="1"/>
  <c r="AW81" i="1"/>
  <c r="AX81" i="1"/>
  <c r="AY81" i="1"/>
  <c r="AZ81" i="1"/>
  <c r="BA81" i="1"/>
  <c r="BB81" i="1"/>
  <c r="BC81" i="1"/>
  <c r="BD81" i="1"/>
  <c r="BE81" i="1"/>
  <c r="BF81" i="1"/>
  <c r="BG81" i="1"/>
  <c r="BH81" i="1"/>
  <c r="BI81" i="1"/>
  <c r="AG82" i="1"/>
  <c r="AH82" i="1"/>
  <c r="AI82" i="1"/>
  <c r="AJ82" i="1"/>
  <c r="AK82" i="1"/>
  <c r="AL82" i="1"/>
  <c r="AM82" i="1"/>
  <c r="AN82" i="1"/>
  <c r="AO82" i="1"/>
  <c r="AP82" i="1"/>
  <c r="AQ82" i="1"/>
  <c r="AR82" i="1"/>
  <c r="AS82" i="1"/>
  <c r="AT82" i="1"/>
  <c r="AU82" i="1"/>
  <c r="AV82" i="1"/>
  <c r="AW82" i="1"/>
  <c r="AX82" i="1"/>
  <c r="AY82" i="1"/>
  <c r="AZ82" i="1"/>
  <c r="BA82" i="1"/>
  <c r="BB82" i="1"/>
  <c r="BC82" i="1"/>
  <c r="BD82" i="1"/>
  <c r="BE82" i="1"/>
  <c r="BF82" i="1"/>
  <c r="BG82" i="1"/>
  <c r="BH82" i="1"/>
  <c r="BI82" i="1"/>
  <c r="AG83" i="1"/>
  <c r="AH83" i="1"/>
  <c r="AI83" i="1"/>
  <c r="AJ83" i="1"/>
  <c r="AK83" i="1"/>
  <c r="AL83" i="1"/>
  <c r="AM83" i="1"/>
  <c r="AN83" i="1"/>
  <c r="AO83" i="1"/>
  <c r="AP83" i="1"/>
  <c r="AQ83" i="1"/>
  <c r="AR83" i="1"/>
  <c r="AS83" i="1"/>
  <c r="AT83" i="1"/>
  <c r="AU83" i="1"/>
  <c r="AV83" i="1"/>
  <c r="AW83" i="1"/>
  <c r="AX83" i="1"/>
  <c r="AY83" i="1"/>
  <c r="AZ83" i="1"/>
  <c r="BA83" i="1"/>
  <c r="BB83" i="1"/>
  <c r="BC83" i="1"/>
  <c r="BD83" i="1"/>
  <c r="BE83" i="1"/>
  <c r="BF83" i="1"/>
  <c r="BG83" i="1"/>
  <c r="BH83" i="1"/>
  <c r="BI83" i="1"/>
  <c r="AH76" i="1"/>
  <c r="AI76" i="1"/>
  <c r="AJ76" i="1"/>
  <c r="AK76" i="1"/>
  <c r="AL76" i="1"/>
  <c r="AM76" i="1"/>
  <c r="AN76" i="1"/>
  <c r="AO76" i="1"/>
  <c r="AP76" i="1"/>
  <c r="AQ76" i="1"/>
  <c r="AR76" i="1"/>
  <c r="AS76" i="1"/>
  <c r="AT76" i="1"/>
  <c r="AU76" i="1"/>
  <c r="AV76" i="1"/>
  <c r="AW76" i="1"/>
  <c r="AX76" i="1"/>
  <c r="AY76" i="1"/>
  <c r="AZ76" i="1"/>
  <c r="BA76" i="1"/>
  <c r="BB76" i="1"/>
  <c r="BC76" i="1"/>
  <c r="BD76" i="1"/>
  <c r="BE76" i="1"/>
  <c r="BF76" i="1"/>
  <c r="BG76" i="1"/>
  <c r="BH76" i="1"/>
  <c r="BI76" i="1"/>
  <c r="AG76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BF58" i="1"/>
  <c r="BG58" i="1"/>
  <c r="BH58" i="1"/>
  <c r="BI58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BH59" i="1"/>
  <c r="BI59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BF60" i="1"/>
  <c r="BG60" i="1"/>
  <c r="BH60" i="1"/>
  <c r="BI60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BA61" i="1"/>
  <c r="BB61" i="1"/>
  <c r="BC61" i="1"/>
  <c r="BD61" i="1"/>
  <c r="BE61" i="1"/>
  <c r="BF61" i="1"/>
  <c r="BG61" i="1"/>
  <c r="BH61" i="1"/>
  <c r="BI61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BB62" i="1"/>
  <c r="BC62" i="1"/>
  <c r="BD62" i="1"/>
  <c r="BE62" i="1"/>
  <c r="BF62" i="1"/>
  <c r="BG62" i="1"/>
  <c r="BH62" i="1"/>
  <c r="BI62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Y63" i="1"/>
  <c r="AZ63" i="1"/>
  <c r="BA63" i="1"/>
  <c r="BB63" i="1"/>
  <c r="BC63" i="1"/>
  <c r="BD63" i="1"/>
  <c r="BE63" i="1"/>
  <c r="BF63" i="1"/>
  <c r="BG63" i="1"/>
  <c r="BH63" i="1"/>
  <c r="BI63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BB64" i="1"/>
  <c r="BC64" i="1"/>
  <c r="BD64" i="1"/>
  <c r="BE64" i="1"/>
  <c r="BF64" i="1"/>
  <c r="BG64" i="1"/>
  <c r="BH64" i="1"/>
  <c r="BI64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BF57" i="1"/>
  <c r="BG57" i="1"/>
  <c r="BH57" i="1"/>
  <c r="BI57" i="1"/>
  <c r="AG57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I5" i="1"/>
  <c r="BI6" i="1"/>
  <c r="BI7" i="1"/>
  <c r="BI8" i="1"/>
  <c r="BI9" i="1"/>
  <c r="BI10" i="1"/>
  <c r="BI11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AG5" i="1"/>
  <c r="AU88" i="6"/>
  <c r="W59" i="6"/>
  <c r="W75" i="6"/>
  <c r="Q81" i="6"/>
  <c r="W48" i="6" s="1"/>
  <c r="B43" i="6"/>
  <c r="AU36" i="6"/>
  <c r="BA3" i="6" s="1"/>
  <c r="Q133" i="6"/>
  <c r="Q126" i="6"/>
  <c r="Q125" i="6"/>
  <c r="B133" i="6"/>
  <c r="B126" i="6"/>
  <c r="H92" i="6" s="1"/>
  <c r="K92" i="6" s="1"/>
  <c r="B125" i="6"/>
  <c r="G92" i="6" s="1"/>
  <c r="BJ88" i="6"/>
  <c r="BJ81" i="6"/>
  <c r="BP48" i="6" s="1"/>
  <c r="BJ80" i="6"/>
  <c r="BO48" i="6" s="1"/>
  <c r="AU81" i="6"/>
  <c r="BA49" i="6" s="1"/>
  <c r="AU80" i="6"/>
  <c r="AZ48" i="6" s="1"/>
  <c r="AF88" i="6"/>
  <c r="AF81" i="6"/>
  <c r="AL47" i="6" s="1"/>
  <c r="AO47" i="6" s="1"/>
  <c r="AF80" i="6"/>
  <c r="AK47" i="6" s="1"/>
  <c r="Q88" i="6"/>
  <c r="Q80" i="6"/>
  <c r="V49" i="6" s="1"/>
  <c r="B88" i="6"/>
  <c r="B81" i="6"/>
  <c r="H49" i="6" s="1"/>
  <c r="B80" i="6"/>
  <c r="G49" i="6" s="1"/>
  <c r="BJ43" i="6"/>
  <c r="BJ36" i="6"/>
  <c r="BP2" i="6" s="1"/>
  <c r="BJ35" i="6"/>
  <c r="BO3" i="6" s="1"/>
  <c r="AU43" i="6"/>
  <c r="AU35" i="6"/>
  <c r="AZ4" i="6" s="1"/>
  <c r="AF43" i="6"/>
  <c r="AF36" i="6"/>
  <c r="AL2" i="6" s="1"/>
  <c r="AF35" i="6"/>
  <c r="AK2" i="6" s="1"/>
  <c r="AN2" i="6" s="1"/>
  <c r="Q43" i="6"/>
  <c r="Q36" i="6"/>
  <c r="W2" i="6" s="1"/>
  <c r="Q35" i="6"/>
  <c r="V2" i="6" s="1"/>
  <c r="Y2" i="6" s="1"/>
  <c r="B36" i="6"/>
  <c r="W67" i="6" l="1"/>
  <c r="W51" i="6"/>
  <c r="AO100" i="6"/>
  <c r="AM100" i="6"/>
  <c r="AO96" i="6"/>
  <c r="AM96" i="6"/>
  <c r="AM121" i="6" s="1"/>
  <c r="AF127" i="6" s="1"/>
  <c r="AF124" i="6" s="1"/>
  <c r="AF123" i="6" s="1"/>
  <c r="AM92" i="6"/>
  <c r="AO92" i="6"/>
  <c r="AM116" i="6"/>
  <c r="AM112" i="6"/>
  <c r="AM108" i="6"/>
  <c r="AM104" i="6"/>
  <c r="AM117" i="6"/>
  <c r="AM113" i="6"/>
  <c r="AM101" i="6"/>
  <c r="AM97" i="6"/>
  <c r="AM93" i="6"/>
  <c r="AM109" i="6"/>
  <c r="AM98" i="6"/>
  <c r="AO98" i="6"/>
  <c r="AM94" i="6"/>
  <c r="AO94" i="6"/>
  <c r="AZ23" i="6"/>
  <c r="AZ15" i="6"/>
  <c r="AZ7" i="6"/>
  <c r="W71" i="6"/>
  <c r="W63" i="6"/>
  <c r="W55" i="6"/>
  <c r="AK75" i="6"/>
  <c r="AK67" i="6"/>
  <c r="AK59" i="6"/>
  <c r="AK51" i="6"/>
  <c r="BA72" i="6"/>
  <c r="BA64" i="6"/>
  <c r="BA56" i="6"/>
  <c r="BA48" i="6"/>
  <c r="G119" i="6"/>
  <c r="G111" i="6"/>
  <c r="G103" i="6"/>
  <c r="G95" i="6"/>
  <c r="AZ2" i="6"/>
  <c r="BC2" i="6" s="1"/>
  <c r="AZ27" i="6"/>
  <c r="AZ19" i="6"/>
  <c r="AZ11" i="6"/>
  <c r="AZ3" i="6"/>
  <c r="AK71" i="6"/>
  <c r="AK63" i="6"/>
  <c r="AK55" i="6"/>
  <c r="BA47" i="6"/>
  <c r="BA68" i="6"/>
  <c r="BA60" i="6"/>
  <c r="BA52" i="6"/>
  <c r="G115" i="6"/>
  <c r="G107" i="6"/>
  <c r="G99" i="6"/>
  <c r="W47" i="6"/>
  <c r="Z47" i="6" s="1"/>
  <c r="BO2" i="6"/>
  <c r="BR2" i="6" s="1"/>
  <c r="V94" i="6"/>
  <c r="V92" i="6"/>
  <c r="Y92" i="6" s="1"/>
  <c r="AL74" i="6"/>
  <c r="AL70" i="6"/>
  <c r="AL66" i="6"/>
  <c r="AL62" i="6"/>
  <c r="AL58" i="6"/>
  <c r="AL54" i="6"/>
  <c r="AL50" i="6"/>
  <c r="AZ75" i="6"/>
  <c r="AZ71" i="6"/>
  <c r="AZ67" i="6"/>
  <c r="AZ63" i="6"/>
  <c r="AZ59" i="6"/>
  <c r="AZ55" i="6"/>
  <c r="AZ51" i="6"/>
  <c r="BO75" i="6"/>
  <c r="BO71" i="6"/>
  <c r="BO67" i="6"/>
  <c r="BO63" i="6"/>
  <c r="BO59" i="6"/>
  <c r="BO55" i="6"/>
  <c r="BO51" i="6"/>
  <c r="AZ29" i="6"/>
  <c r="AZ25" i="6"/>
  <c r="AZ21" i="6"/>
  <c r="AZ17" i="6"/>
  <c r="AZ13" i="6"/>
  <c r="AZ9" i="6"/>
  <c r="AZ5" i="6"/>
  <c r="W73" i="6"/>
  <c r="W69" i="6"/>
  <c r="W65" i="6"/>
  <c r="W61" i="6"/>
  <c r="W57" i="6"/>
  <c r="W53" i="6"/>
  <c r="W49" i="6"/>
  <c r="AK73" i="6"/>
  <c r="AK69" i="6"/>
  <c r="AK65" i="6"/>
  <c r="AK61" i="6"/>
  <c r="AK57" i="6"/>
  <c r="AK53" i="6"/>
  <c r="AK49" i="6"/>
  <c r="AL72" i="6"/>
  <c r="AL68" i="6"/>
  <c r="AL64" i="6"/>
  <c r="AL60" i="6"/>
  <c r="AL56" i="6"/>
  <c r="AL52" i="6"/>
  <c r="AL48" i="6"/>
  <c r="AZ73" i="6"/>
  <c r="AZ69" i="6"/>
  <c r="AZ65" i="6"/>
  <c r="AZ61" i="6"/>
  <c r="AZ57" i="6"/>
  <c r="AZ53" i="6"/>
  <c r="AZ49" i="6"/>
  <c r="BA74" i="6"/>
  <c r="BA70" i="6"/>
  <c r="BA66" i="6"/>
  <c r="BA62" i="6"/>
  <c r="BA58" i="6"/>
  <c r="BA54" i="6"/>
  <c r="BA50" i="6"/>
  <c r="BO73" i="6"/>
  <c r="BO69" i="6"/>
  <c r="BO65" i="6"/>
  <c r="BO61" i="6"/>
  <c r="BO57" i="6"/>
  <c r="BO53" i="6"/>
  <c r="BO49" i="6"/>
  <c r="G117" i="6"/>
  <c r="G113" i="6"/>
  <c r="G109" i="6"/>
  <c r="G105" i="6"/>
  <c r="G101" i="6"/>
  <c r="G97" i="6"/>
  <c r="G93" i="6"/>
  <c r="W92" i="6"/>
  <c r="W118" i="6"/>
  <c r="W114" i="6"/>
  <c r="W110" i="6"/>
  <c r="W106" i="6"/>
  <c r="W102" i="6"/>
  <c r="W98" i="6"/>
  <c r="W94" i="6"/>
  <c r="W120" i="6"/>
  <c r="W116" i="6"/>
  <c r="W112" i="6"/>
  <c r="W108" i="6"/>
  <c r="W104" i="6"/>
  <c r="W100" i="6"/>
  <c r="W96" i="6"/>
  <c r="J4" i="5"/>
  <c r="I4" i="5"/>
  <c r="I30" i="5"/>
  <c r="J30" i="5"/>
  <c r="I28" i="5"/>
  <c r="J28" i="5"/>
  <c r="I26" i="5"/>
  <c r="J26" i="5"/>
  <c r="I24" i="5"/>
  <c r="J24" i="5"/>
  <c r="I22" i="5"/>
  <c r="J22" i="5"/>
  <c r="J2" i="5"/>
  <c r="I2" i="5"/>
  <c r="I20" i="5"/>
  <c r="J20" i="5"/>
  <c r="I18" i="5"/>
  <c r="J18" i="5"/>
  <c r="I16" i="5"/>
  <c r="J16" i="5"/>
  <c r="I14" i="5"/>
  <c r="J14" i="5"/>
  <c r="I12" i="5"/>
  <c r="J12" i="5"/>
  <c r="I10" i="5"/>
  <c r="J10" i="5"/>
  <c r="J7" i="5"/>
  <c r="I7" i="5"/>
  <c r="J3" i="5"/>
  <c r="I3" i="5"/>
  <c r="J8" i="5"/>
  <c r="I8" i="5"/>
  <c r="I31" i="5"/>
  <c r="J31" i="5"/>
  <c r="I29" i="5"/>
  <c r="J29" i="5"/>
  <c r="I27" i="5"/>
  <c r="J27" i="5"/>
  <c r="I25" i="5"/>
  <c r="J25" i="5"/>
  <c r="I23" i="5"/>
  <c r="J23" i="5"/>
  <c r="J6" i="5"/>
  <c r="I6" i="5"/>
  <c r="I21" i="5"/>
  <c r="J21" i="5"/>
  <c r="I19" i="5"/>
  <c r="J19" i="5"/>
  <c r="I17" i="5"/>
  <c r="J17" i="5"/>
  <c r="I15" i="5"/>
  <c r="J15" i="5"/>
  <c r="I13" i="5"/>
  <c r="J13" i="5"/>
  <c r="I11" i="5"/>
  <c r="J11" i="5"/>
  <c r="J9" i="5"/>
  <c r="I9" i="5"/>
  <c r="J5" i="5"/>
  <c r="I5" i="5"/>
  <c r="K32" i="5"/>
  <c r="B40" i="5" s="1"/>
  <c r="W119" i="6"/>
  <c r="W117" i="6"/>
  <c r="W115" i="6"/>
  <c r="W113" i="6"/>
  <c r="W111" i="6"/>
  <c r="W109" i="6"/>
  <c r="W107" i="6"/>
  <c r="W105" i="6"/>
  <c r="W103" i="6"/>
  <c r="W101" i="6"/>
  <c r="W99" i="6"/>
  <c r="W97" i="6"/>
  <c r="W95" i="6"/>
  <c r="W93" i="6"/>
  <c r="H120" i="6"/>
  <c r="H118" i="6"/>
  <c r="H116" i="6"/>
  <c r="H114" i="6"/>
  <c r="H112" i="6"/>
  <c r="H110" i="6"/>
  <c r="H108" i="6"/>
  <c r="H106" i="6"/>
  <c r="H104" i="6"/>
  <c r="H102" i="6"/>
  <c r="H100" i="6"/>
  <c r="H98" i="6"/>
  <c r="H96" i="6"/>
  <c r="H94" i="6"/>
  <c r="H119" i="6"/>
  <c r="H117" i="6"/>
  <c r="H115" i="6"/>
  <c r="H113" i="6"/>
  <c r="H111" i="6"/>
  <c r="H109" i="6"/>
  <c r="H107" i="6"/>
  <c r="H105" i="6"/>
  <c r="H103" i="6"/>
  <c r="H101" i="6"/>
  <c r="H99" i="6"/>
  <c r="H97" i="6"/>
  <c r="H95" i="6"/>
  <c r="H93" i="6"/>
  <c r="BP75" i="6"/>
  <c r="BP73" i="6"/>
  <c r="BP71" i="6"/>
  <c r="BP69" i="6"/>
  <c r="BP67" i="6"/>
  <c r="BP65" i="6"/>
  <c r="BP63" i="6"/>
  <c r="BP61" i="6"/>
  <c r="BP59" i="6"/>
  <c r="BP57" i="6"/>
  <c r="BP55" i="6"/>
  <c r="BP53" i="6"/>
  <c r="BP51" i="6"/>
  <c r="BP49" i="6"/>
  <c r="BP47" i="6"/>
  <c r="BP74" i="6"/>
  <c r="BP72" i="6"/>
  <c r="BP70" i="6"/>
  <c r="BP68" i="6"/>
  <c r="BP66" i="6"/>
  <c r="BP64" i="6"/>
  <c r="BP62" i="6"/>
  <c r="BP60" i="6"/>
  <c r="BP58" i="6"/>
  <c r="BP56" i="6"/>
  <c r="BP54" i="6"/>
  <c r="BP52" i="6"/>
  <c r="BP50" i="6"/>
  <c r="BA75" i="6"/>
  <c r="BA73" i="6"/>
  <c r="BA71" i="6"/>
  <c r="BA69" i="6"/>
  <c r="BA67" i="6"/>
  <c r="BA65" i="6"/>
  <c r="BA63" i="6"/>
  <c r="BA61" i="6"/>
  <c r="BA59" i="6"/>
  <c r="BA57" i="6"/>
  <c r="BA55" i="6"/>
  <c r="BA53" i="6"/>
  <c r="BA51" i="6"/>
  <c r="AL75" i="6"/>
  <c r="AL73" i="6"/>
  <c r="AL71" i="6"/>
  <c r="AL69" i="6"/>
  <c r="AL67" i="6"/>
  <c r="AL65" i="6"/>
  <c r="AL63" i="6"/>
  <c r="AL61" i="6"/>
  <c r="AL59" i="6"/>
  <c r="AL57" i="6"/>
  <c r="AL55" i="6"/>
  <c r="AL53" i="6"/>
  <c r="AL51" i="6"/>
  <c r="AL49" i="6"/>
  <c r="W74" i="6"/>
  <c r="W72" i="6"/>
  <c r="W70" i="6"/>
  <c r="W68" i="6"/>
  <c r="W66" i="6"/>
  <c r="W64" i="6"/>
  <c r="W62" i="6"/>
  <c r="W60" i="6"/>
  <c r="W58" i="6"/>
  <c r="W56" i="6"/>
  <c r="W54" i="6"/>
  <c r="W52" i="6"/>
  <c r="W50" i="6"/>
  <c r="H47" i="6"/>
  <c r="H74" i="6"/>
  <c r="H72" i="6"/>
  <c r="H70" i="6"/>
  <c r="H68" i="6"/>
  <c r="H66" i="6"/>
  <c r="H64" i="6"/>
  <c r="H62" i="6"/>
  <c r="H60" i="6"/>
  <c r="H58" i="6"/>
  <c r="H56" i="6"/>
  <c r="H54" i="6"/>
  <c r="H52" i="6"/>
  <c r="H50" i="6"/>
  <c r="H48" i="6"/>
  <c r="H75" i="6"/>
  <c r="H73" i="6"/>
  <c r="H71" i="6"/>
  <c r="H69" i="6"/>
  <c r="H67" i="6"/>
  <c r="H65" i="6"/>
  <c r="H63" i="6"/>
  <c r="H61" i="6"/>
  <c r="H59" i="6"/>
  <c r="H57" i="6"/>
  <c r="H55" i="6"/>
  <c r="H53" i="6"/>
  <c r="H51" i="6"/>
  <c r="BQ2" i="6"/>
  <c r="BS2" i="6"/>
  <c r="BP29" i="6"/>
  <c r="BP27" i="6"/>
  <c r="BP25" i="6"/>
  <c r="BP23" i="6"/>
  <c r="BP21" i="6"/>
  <c r="BP19" i="6"/>
  <c r="BP17" i="6"/>
  <c r="BP15" i="6"/>
  <c r="BP13" i="6"/>
  <c r="BP11" i="6"/>
  <c r="BP9" i="6"/>
  <c r="BP7" i="6"/>
  <c r="BP5" i="6"/>
  <c r="BP3" i="6"/>
  <c r="BP30" i="6"/>
  <c r="BP28" i="6"/>
  <c r="BP26" i="6"/>
  <c r="BP24" i="6"/>
  <c r="BP22" i="6"/>
  <c r="BP20" i="6"/>
  <c r="BP18" i="6"/>
  <c r="BP16" i="6"/>
  <c r="BP14" i="6"/>
  <c r="BP12" i="6"/>
  <c r="BP10" i="6"/>
  <c r="BP8" i="6"/>
  <c r="BP6" i="6"/>
  <c r="BP4" i="6"/>
  <c r="BA30" i="6"/>
  <c r="BA28" i="6"/>
  <c r="BA26" i="6"/>
  <c r="BA24" i="6"/>
  <c r="BA22" i="6"/>
  <c r="BA20" i="6"/>
  <c r="BA18" i="6"/>
  <c r="BA16" i="6"/>
  <c r="BA14" i="6"/>
  <c r="BA12" i="6"/>
  <c r="BA10" i="6"/>
  <c r="BA8" i="6"/>
  <c r="BA6" i="6"/>
  <c r="BA4" i="6"/>
  <c r="BA2" i="6"/>
  <c r="BA29" i="6"/>
  <c r="BA27" i="6"/>
  <c r="BA25" i="6"/>
  <c r="BA23" i="6"/>
  <c r="BA21" i="6"/>
  <c r="BA19" i="6"/>
  <c r="BA17" i="6"/>
  <c r="BA15" i="6"/>
  <c r="BA13" i="6"/>
  <c r="BA11" i="6"/>
  <c r="BA9" i="6"/>
  <c r="BA7" i="6"/>
  <c r="BA5" i="6"/>
  <c r="AM2" i="6"/>
  <c r="AO2" i="6"/>
  <c r="AL29" i="6"/>
  <c r="AL27" i="6"/>
  <c r="AL25" i="6"/>
  <c r="AL23" i="6"/>
  <c r="AL21" i="6"/>
  <c r="AL19" i="6"/>
  <c r="AL17" i="6"/>
  <c r="AL15" i="6"/>
  <c r="AL13" i="6"/>
  <c r="AL11" i="6"/>
  <c r="AL9" i="6"/>
  <c r="AL7" i="6"/>
  <c r="AL5" i="6"/>
  <c r="AL3" i="6"/>
  <c r="AL30" i="6"/>
  <c r="AL28" i="6"/>
  <c r="AL26" i="6"/>
  <c r="AL24" i="6"/>
  <c r="AL22" i="6"/>
  <c r="AL20" i="6"/>
  <c r="AL18" i="6"/>
  <c r="AL16" i="6"/>
  <c r="AL14" i="6"/>
  <c r="AL12" i="6"/>
  <c r="AL10" i="6"/>
  <c r="AL8" i="6"/>
  <c r="AL6" i="6"/>
  <c r="AL4" i="6"/>
  <c r="X2" i="6"/>
  <c r="Z2" i="6"/>
  <c r="W30" i="6"/>
  <c r="Z30" i="6" s="1"/>
  <c r="W29" i="6"/>
  <c r="Z29" i="6" s="1"/>
  <c r="W28" i="6"/>
  <c r="Z28" i="6" s="1"/>
  <c r="W27" i="6"/>
  <c r="Z27" i="6" s="1"/>
  <c r="W26" i="6"/>
  <c r="Z26" i="6" s="1"/>
  <c r="W24" i="6"/>
  <c r="W22" i="6"/>
  <c r="W20" i="6"/>
  <c r="W18" i="6"/>
  <c r="W16" i="6"/>
  <c r="W14" i="6"/>
  <c r="Z14" i="6" s="1"/>
  <c r="W12" i="6"/>
  <c r="W10" i="6"/>
  <c r="W8" i="6"/>
  <c r="W6" i="6"/>
  <c r="Z6" i="6" s="1"/>
  <c r="W4" i="6"/>
  <c r="W25" i="6"/>
  <c r="Z25" i="6" s="1"/>
  <c r="W23" i="6"/>
  <c r="W21" i="6"/>
  <c r="Z21" i="6" s="1"/>
  <c r="W19" i="6"/>
  <c r="W17" i="6"/>
  <c r="Z17" i="6" s="1"/>
  <c r="W15" i="6"/>
  <c r="W13" i="6"/>
  <c r="W11" i="6"/>
  <c r="Z11" i="6" s="1"/>
  <c r="W9" i="6"/>
  <c r="Z9" i="6" s="1"/>
  <c r="W7" i="6"/>
  <c r="W5" i="6"/>
  <c r="X5" i="6" s="1"/>
  <c r="W3" i="6"/>
  <c r="H29" i="6"/>
  <c r="H27" i="6"/>
  <c r="H26" i="6"/>
  <c r="K26" i="6" s="1"/>
  <c r="H24" i="6"/>
  <c r="K24" i="6" s="1"/>
  <c r="H22" i="6"/>
  <c r="K22" i="6" s="1"/>
  <c r="H20" i="6"/>
  <c r="K20" i="6" s="1"/>
  <c r="H18" i="6"/>
  <c r="K18" i="6" s="1"/>
  <c r="H16" i="6"/>
  <c r="K16" i="6" s="1"/>
  <c r="H14" i="6"/>
  <c r="K14" i="6" s="1"/>
  <c r="H12" i="6"/>
  <c r="K12" i="6" s="1"/>
  <c r="H10" i="6"/>
  <c r="K10" i="6" s="1"/>
  <c r="H8" i="6"/>
  <c r="K8" i="6" s="1"/>
  <c r="H6" i="6"/>
  <c r="K6" i="6" s="1"/>
  <c r="H4" i="6"/>
  <c r="K4" i="6" s="1"/>
  <c r="H2" i="6"/>
  <c r="K2" i="6" s="1"/>
  <c r="H30" i="6"/>
  <c r="K30" i="6" s="1"/>
  <c r="H28" i="6"/>
  <c r="K28" i="6" s="1"/>
  <c r="H25" i="6"/>
  <c r="K25" i="6" s="1"/>
  <c r="H23" i="6"/>
  <c r="K23" i="6" s="1"/>
  <c r="H21" i="6"/>
  <c r="K21" i="6" s="1"/>
  <c r="H19" i="6"/>
  <c r="K19" i="6" s="1"/>
  <c r="H17" i="6"/>
  <c r="K17" i="6" s="1"/>
  <c r="H15" i="6"/>
  <c r="K15" i="6" s="1"/>
  <c r="H13" i="6"/>
  <c r="K13" i="6" s="1"/>
  <c r="H11" i="6"/>
  <c r="K11" i="6" s="1"/>
  <c r="H9" i="6"/>
  <c r="K9" i="6" s="1"/>
  <c r="H7" i="6"/>
  <c r="K7" i="6" s="1"/>
  <c r="H5" i="6"/>
  <c r="K5" i="6" s="1"/>
  <c r="H3" i="6"/>
  <c r="K3" i="6" s="1"/>
  <c r="V119" i="6"/>
  <c r="V117" i="6"/>
  <c r="V115" i="6"/>
  <c r="V113" i="6"/>
  <c r="V111" i="6"/>
  <c r="V109" i="6"/>
  <c r="V107" i="6"/>
  <c r="V105" i="6"/>
  <c r="V103" i="6"/>
  <c r="V101" i="6"/>
  <c r="V99" i="6"/>
  <c r="V97" i="6"/>
  <c r="V95" i="6"/>
  <c r="V93" i="6"/>
  <c r="V120" i="6"/>
  <c r="V118" i="6"/>
  <c r="V116" i="6"/>
  <c r="V114" i="6"/>
  <c r="V112" i="6"/>
  <c r="V110" i="6"/>
  <c r="V108" i="6"/>
  <c r="V106" i="6"/>
  <c r="V104" i="6"/>
  <c r="V102" i="6"/>
  <c r="V100" i="6"/>
  <c r="V98" i="6"/>
  <c r="V96" i="6"/>
  <c r="J92" i="6"/>
  <c r="I92" i="6"/>
  <c r="G120" i="6"/>
  <c r="G118" i="6"/>
  <c r="G116" i="6"/>
  <c r="G114" i="6"/>
  <c r="G112" i="6"/>
  <c r="G110" i="6"/>
  <c r="G108" i="6"/>
  <c r="G106" i="6"/>
  <c r="G104" i="6"/>
  <c r="G102" i="6"/>
  <c r="G100" i="6"/>
  <c r="G98" i="6"/>
  <c r="G96" i="6"/>
  <c r="G94" i="6"/>
  <c r="BO47" i="6"/>
  <c r="BO74" i="6"/>
  <c r="BO72" i="6"/>
  <c r="BO70" i="6"/>
  <c r="BO68" i="6"/>
  <c r="BO66" i="6"/>
  <c r="BO64" i="6"/>
  <c r="BO62" i="6"/>
  <c r="BO60" i="6"/>
  <c r="BO58" i="6"/>
  <c r="BO56" i="6"/>
  <c r="BO54" i="6"/>
  <c r="BO52" i="6"/>
  <c r="BO50" i="6"/>
  <c r="AZ47" i="6"/>
  <c r="AZ74" i="6"/>
  <c r="AZ72" i="6"/>
  <c r="AZ70" i="6"/>
  <c r="AZ68" i="6"/>
  <c r="AZ66" i="6"/>
  <c r="AZ64" i="6"/>
  <c r="AZ62" i="6"/>
  <c r="AZ60" i="6"/>
  <c r="AZ58" i="6"/>
  <c r="AZ56" i="6"/>
  <c r="AZ54" i="6"/>
  <c r="AZ52" i="6"/>
  <c r="AZ50" i="6"/>
  <c r="AM47" i="6"/>
  <c r="AN47" i="6"/>
  <c r="AK74" i="6"/>
  <c r="AK72" i="6"/>
  <c r="AK70" i="6"/>
  <c r="AK68" i="6"/>
  <c r="AK66" i="6"/>
  <c r="AK64" i="6"/>
  <c r="AK62" i="6"/>
  <c r="AK60" i="6"/>
  <c r="AK58" i="6"/>
  <c r="AK56" i="6"/>
  <c r="AK54" i="6"/>
  <c r="AK52" i="6"/>
  <c r="AK50" i="6"/>
  <c r="AK48" i="6"/>
  <c r="V74" i="6"/>
  <c r="V72" i="6"/>
  <c r="V70" i="6"/>
  <c r="V68" i="6"/>
  <c r="V66" i="6"/>
  <c r="V64" i="6"/>
  <c r="V62" i="6"/>
  <c r="V60" i="6"/>
  <c r="V58" i="6"/>
  <c r="V56" i="6"/>
  <c r="V54" i="6"/>
  <c r="V52" i="6"/>
  <c r="V50" i="6"/>
  <c r="V48" i="6"/>
  <c r="V47" i="6"/>
  <c r="V75" i="6"/>
  <c r="V73" i="6"/>
  <c r="V71" i="6"/>
  <c r="V69" i="6"/>
  <c r="V67" i="6"/>
  <c r="V65" i="6"/>
  <c r="V63" i="6"/>
  <c r="V61" i="6"/>
  <c r="V59" i="6"/>
  <c r="V57" i="6"/>
  <c r="V55" i="6"/>
  <c r="V53" i="6"/>
  <c r="V51" i="6"/>
  <c r="G47" i="6"/>
  <c r="G74" i="6"/>
  <c r="G72" i="6"/>
  <c r="G70" i="6"/>
  <c r="G68" i="6"/>
  <c r="G66" i="6"/>
  <c r="G64" i="6"/>
  <c r="G62" i="6"/>
  <c r="G60" i="6"/>
  <c r="G58" i="6"/>
  <c r="G56" i="6"/>
  <c r="G54" i="6"/>
  <c r="G52" i="6"/>
  <c r="G50" i="6"/>
  <c r="G48" i="6"/>
  <c r="G75" i="6"/>
  <c r="G73" i="6"/>
  <c r="G71" i="6"/>
  <c r="G69" i="6"/>
  <c r="G67" i="6"/>
  <c r="G65" i="6"/>
  <c r="G63" i="6"/>
  <c r="G61" i="6"/>
  <c r="G59" i="6"/>
  <c r="G57" i="6"/>
  <c r="G55" i="6"/>
  <c r="G53" i="6"/>
  <c r="G51" i="6"/>
  <c r="BO30" i="6"/>
  <c r="BO28" i="6"/>
  <c r="BO26" i="6"/>
  <c r="BO24" i="6"/>
  <c r="BO22" i="6"/>
  <c r="BO20" i="6"/>
  <c r="BO18" i="6"/>
  <c r="BO16" i="6"/>
  <c r="BO14" i="6"/>
  <c r="BO12" i="6"/>
  <c r="BO10" i="6"/>
  <c r="BO8" i="6"/>
  <c r="BO6" i="6"/>
  <c r="BO4" i="6"/>
  <c r="BO29" i="6"/>
  <c r="BO27" i="6"/>
  <c r="BO25" i="6"/>
  <c r="BO23" i="6"/>
  <c r="BO21" i="6"/>
  <c r="BO19" i="6"/>
  <c r="BO17" i="6"/>
  <c r="BO15" i="6"/>
  <c r="BO13" i="6"/>
  <c r="BO11" i="6"/>
  <c r="BO9" i="6"/>
  <c r="BO7" i="6"/>
  <c r="BO5" i="6"/>
  <c r="AZ30" i="6"/>
  <c r="AZ28" i="6"/>
  <c r="AZ26" i="6"/>
  <c r="AZ24" i="6"/>
  <c r="AZ22" i="6"/>
  <c r="AZ20" i="6"/>
  <c r="AZ18" i="6"/>
  <c r="AZ16" i="6"/>
  <c r="AZ14" i="6"/>
  <c r="AZ12" i="6"/>
  <c r="AZ10" i="6"/>
  <c r="AZ8" i="6"/>
  <c r="AZ6" i="6"/>
  <c r="AK29" i="6"/>
  <c r="AK27" i="6"/>
  <c r="AK25" i="6"/>
  <c r="AK23" i="6"/>
  <c r="AK21" i="6"/>
  <c r="AK19" i="6"/>
  <c r="AK17" i="6"/>
  <c r="AK15" i="6"/>
  <c r="AK13" i="6"/>
  <c r="AK11" i="6"/>
  <c r="AK9" i="6"/>
  <c r="AK7" i="6"/>
  <c r="AK5" i="6"/>
  <c r="AK3" i="6"/>
  <c r="AK30" i="6"/>
  <c r="AK28" i="6"/>
  <c r="AK26" i="6"/>
  <c r="AK24" i="6"/>
  <c r="AK22" i="6"/>
  <c r="AK20" i="6"/>
  <c r="AK18" i="6"/>
  <c r="AK16" i="6"/>
  <c r="AK14" i="6"/>
  <c r="AK12" i="6"/>
  <c r="AK10" i="6"/>
  <c r="AK8" i="6"/>
  <c r="AK6" i="6"/>
  <c r="AK4" i="6"/>
  <c r="V3" i="6"/>
  <c r="Y3" i="6" s="1"/>
  <c r="V5" i="6"/>
  <c r="Y5" i="6" s="1"/>
  <c r="V7" i="6"/>
  <c r="Y7" i="6" s="1"/>
  <c r="V9" i="6"/>
  <c r="Y9" i="6" s="1"/>
  <c r="V11" i="6"/>
  <c r="Y11" i="6" s="1"/>
  <c r="V13" i="6"/>
  <c r="Y13" i="6" s="1"/>
  <c r="V15" i="6"/>
  <c r="Y15" i="6" s="1"/>
  <c r="V17" i="6"/>
  <c r="Y17" i="6" s="1"/>
  <c r="V20" i="6"/>
  <c r="Y20" i="6" s="1"/>
  <c r="V21" i="6"/>
  <c r="Y21" i="6" s="1"/>
  <c r="V24" i="6"/>
  <c r="Y24" i="6" s="1"/>
  <c r="V25" i="6"/>
  <c r="Y25" i="6" s="1"/>
  <c r="V26" i="6"/>
  <c r="V28" i="6"/>
  <c r="V30" i="6"/>
  <c r="V4" i="6"/>
  <c r="Y4" i="6" s="1"/>
  <c r="V6" i="6"/>
  <c r="Y6" i="6" s="1"/>
  <c r="V22" i="6"/>
  <c r="Y22" i="6" s="1"/>
  <c r="V19" i="6"/>
  <c r="Y19" i="6" s="1"/>
  <c r="V29" i="6"/>
  <c r="V27" i="6"/>
  <c r="V23" i="6"/>
  <c r="Y23" i="6" s="1"/>
  <c r="V18" i="6"/>
  <c r="Y18" i="6" s="1"/>
  <c r="V16" i="6"/>
  <c r="Y16" i="6" s="1"/>
  <c r="V14" i="6"/>
  <c r="Y14" i="6" s="1"/>
  <c r="V12" i="6"/>
  <c r="Y12" i="6" s="1"/>
  <c r="X11" i="6"/>
  <c r="V10" i="6"/>
  <c r="Y10" i="6" s="1"/>
  <c r="V8" i="6"/>
  <c r="Y8" i="6" s="1"/>
  <c r="X16" i="6"/>
  <c r="K29" i="6"/>
  <c r="K27" i="6"/>
  <c r="Z24" i="6"/>
  <c r="Z22" i="6"/>
  <c r="Z20" i="6"/>
  <c r="Z18" i="6"/>
  <c r="Z23" i="6"/>
  <c r="Z19" i="6"/>
  <c r="Z16" i="6"/>
  <c r="Z13" i="6"/>
  <c r="Z12" i="6"/>
  <c r="Z10" i="6"/>
  <c r="Z8" i="6"/>
  <c r="Z5" i="6"/>
  <c r="Z4" i="6"/>
  <c r="X8" i="6" l="1"/>
  <c r="AO121" i="6"/>
  <c r="AF129" i="6" s="1"/>
  <c r="AH119" i="6"/>
  <c r="AP119" i="6" s="1"/>
  <c r="AH117" i="6"/>
  <c r="AP117" i="6" s="1"/>
  <c r="AH115" i="6"/>
  <c r="AP115" i="6" s="1"/>
  <c r="AH113" i="6"/>
  <c r="AP113" i="6" s="1"/>
  <c r="AH111" i="6"/>
  <c r="AP111" i="6" s="1"/>
  <c r="AH109" i="6"/>
  <c r="AP109" i="6" s="1"/>
  <c r="AH107" i="6"/>
  <c r="AP107" i="6" s="1"/>
  <c r="AH105" i="6"/>
  <c r="AP105" i="6" s="1"/>
  <c r="AH103" i="6"/>
  <c r="AP103" i="6" s="1"/>
  <c r="AH101" i="6"/>
  <c r="AP101" i="6" s="1"/>
  <c r="AH99" i="6"/>
  <c r="AP99" i="6" s="1"/>
  <c r="AH97" i="6"/>
  <c r="AP97" i="6" s="1"/>
  <c r="AH95" i="6"/>
  <c r="AP95" i="6" s="1"/>
  <c r="AH93" i="6"/>
  <c r="AP93" i="6" s="1"/>
  <c r="AH120" i="6"/>
  <c r="AP120" i="6" s="1"/>
  <c r="AH118" i="6"/>
  <c r="AP118" i="6" s="1"/>
  <c r="AH116" i="6"/>
  <c r="AP116" i="6" s="1"/>
  <c r="AH114" i="6"/>
  <c r="AP114" i="6" s="1"/>
  <c r="AH112" i="6"/>
  <c r="AP112" i="6" s="1"/>
  <c r="AH110" i="6"/>
  <c r="AP110" i="6" s="1"/>
  <c r="AH108" i="6"/>
  <c r="AP108" i="6" s="1"/>
  <c r="AH106" i="6"/>
  <c r="AP106" i="6" s="1"/>
  <c r="AH104" i="6"/>
  <c r="AP104" i="6" s="1"/>
  <c r="AH102" i="6"/>
  <c r="AP102" i="6" s="1"/>
  <c r="AH100" i="6"/>
  <c r="AP100" i="6" s="1"/>
  <c r="AH98" i="6"/>
  <c r="AP98" i="6" s="1"/>
  <c r="AH96" i="6"/>
  <c r="AP96" i="6" s="1"/>
  <c r="AH94" i="6"/>
  <c r="AP94" i="6" s="1"/>
  <c r="AH92" i="6"/>
  <c r="AP92" i="6" s="1"/>
  <c r="X3" i="6"/>
  <c r="X7" i="6"/>
  <c r="X15" i="6"/>
  <c r="X12" i="6"/>
  <c r="X20" i="6"/>
  <c r="X24" i="6"/>
  <c r="Z3" i="6"/>
  <c r="Z7" i="6"/>
  <c r="Z15" i="6"/>
  <c r="X23" i="6"/>
  <c r="X22" i="6"/>
  <c r="X4" i="6"/>
  <c r="X92" i="6"/>
  <c r="Z92" i="6"/>
  <c r="J32" i="5"/>
  <c r="B39" i="5" s="1"/>
  <c r="I32" i="5"/>
  <c r="B38" i="5" s="1"/>
  <c r="BB2" i="6"/>
  <c r="BD2" i="6"/>
  <c r="Y47" i="6"/>
  <c r="X47" i="6"/>
  <c r="Y27" i="6"/>
  <c r="X27" i="6"/>
  <c r="Y28" i="6"/>
  <c r="X28" i="6"/>
  <c r="X19" i="6"/>
  <c r="X21" i="6"/>
  <c r="X25" i="6"/>
  <c r="X18" i="6"/>
  <c r="X6" i="6"/>
  <c r="X10" i="6"/>
  <c r="X14" i="6"/>
  <c r="X9" i="6"/>
  <c r="X13" i="6"/>
  <c r="X17" i="6"/>
  <c r="Y29" i="6"/>
  <c r="X29" i="6"/>
  <c r="Y30" i="6"/>
  <c r="X30" i="6"/>
  <c r="Y26" i="6"/>
  <c r="X26" i="6"/>
  <c r="AQ92" i="6" l="1"/>
  <c r="AI92" i="6"/>
  <c r="AI96" i="6"/>
  <c r="AQ96" i="6"/>
  <c r="AI100" i="6"/>
  <c r="AQ100" i="6"/>
  <c r="AQ104" i="6"/>
  <c r="AI104" i="6"/>
  <c r="AQ108" i="6"/>
  <c r="AI108" i="6"/>
  <c r="AQ112" i="6"/>
  <c r="AI112" i="6"/>
  <c r="AQ116" i="6"/>
  <c r="AI116" i="6"/>
  <c r="AQ120" i="6"/>
  <c r="AI120" i="6"/>
  <c r="AI95" i="6"/>
  <c r="AQ95" i="6"/>
  <c r="AI99" i="6"/>
  <c r="AQ99" i="6"/>
  <c r="AQ103" i="6"/>
  <c r="AI103" i="6"/>
  <c r="AQ107" i="6"/>
  <c r="AI107" i="6"/>
  <c r="AQ111" i="6"/>
  <c r="AI111" i="6"/>
  <c r="AQ115" i="6"/>
  <c r="AI115" i="6"/>
  <c r="AQ119" i="6"/>
  <c r="AI119" i="6"/>
  <c r="AI94" i="6"/>
  <c r="AQ94" i="6"/>
  <c r="AI98" i="6"/>
  <c r="AQ98" i="6"/>
  <c r="AI102" i="6"/>
  <c r="AQ102" i="6"/>
  <c r="AI106" i="6"/>
  <c r="AQ106" i="6"/>
  <c r="AI110" i="6"/>
  <c r="AQ110" i="6"/>
  <c r="AI114" i="6"/>
  <c r="AQ114" i="6"/>
  <c r="AI118" i="6"/>
  <c r="AQ118" i="6"/>
  <c r="AI93" i="6"/>
  <c r="AQ93" i="6"/>
  <c r="AI97" i="6"/>
  <c r="AQ97" i="6"/>
  <c r="AI101" i="6"/>
  <c r="AQ101" i="6"/>
  <c r="AQ105" i="6"/>
  <c r="AI105" i="6"/>
  <c r="AI109" i="6"/>
  <c r="AQ109" i="6"/>
  <c r="AQ113" i="6"/>
  <c r="AI113" i="6"/>
  <c r="AI117" i="6"/>
  <c r="AQ117" i="6"/>
  <c r="B35" i="5"/>
  <c r="B34" i="5" s="1"/>
  <c r="AJ117" i="6" l="1"/>
  <c r="AR117" i="6"/>
  <c r="AJ109" i="6"/>
  <c r="AR109" i="6"/>
  <c r="AJ101" i="6"/>
  <c r="AR101" i="6"/>
  <c r="AJ93" i="6"/>
  <c r="AR93" i="6"/>
  <c r="AJ118" i="6"/>
  <c r="AR118" i="6"/>
  <c r="AJ110" i="6"/>
  <c r="AR110" i="6"/>
  <c r="AR98" i="6"/>
  <c r="AJ98" i="6"/>
  <c r="AR119" i="6"/>
  <c r="AJ119" i="6"/>
  <c r="AR111" i="6"/>
  <c r="AJ111" i="6"/>
  <c r="AR103" i="6"/>
  <c r="AJ103" i="6"/>
  <c r="AJ95" i="6"/>
  <c r="AR95" i="6"/>
  <c r="AR116" i="6"/>
  <c r="AJ116" i="6"/>
  <c r="AR108" i="6"/>
  <c r="AJ108" i="6"/>
  <c r="AR100" i="6"/>
  <c r="AJ100" i="6"/>
  <c r="AP121" i="6"/>
  <c r="AQ121" i="6"/>
  <c r="AJ113" i="6"/>
  <c r="AR113" i="6"/>
  <c r="AJ105" i="6"/>
  <c r="AR105" i="6"/>
  <c r="AJ97" i="6"/>
  <c r="AR97" i="6"/>
  <c r="AJ114" i="6"/>
  <c r="AR114" i="6"/>
  <c r="AJ106" i="6"/>
  <c r="AR106" i="6"/>
  <c r="AJ102" i="6"/>
  <c r="AR102" i="6"/>
  <c r="AR94" i="6"/>
  <c r="AJ94" i="6"/>
  <c r="AR115" i="6"/>
  <c r="AJ115" i="6"/>
  <c r="AR107" i="6"/>
  <c r="AJ107" i="6"/>
  <c r="AJ99" i="6"/>
  <c r="AR99" i="6"/>
  <c r="AR120" i="6"/>
  <c r="AJ120" i="6"/>
  <c r="AR112" i="6"/>
  <c r="AJ112" i="6"/>
  <c r="AR104" i="6"/>
  <c r="AJ104" i="6"/>
  <c r="AR96" i="6"/>
  <c r="AJ96" i="6"/>
  <c r="AJ92" i="6"/>
  <c r="AI121" i="6"/>
  <c r="AI122" i="6" s="1"/>
  <c r="AR92" i="6"/>
  <c r="D2" i="5"/>
  <c r="D3" i="5"/>
  <c r="D4" i="5"/>
  <c r="D5" i="5"/>
  <c r="D6" i="5"/>
  <c r="D7" i="5"/>
  <c r="D8" i="5"/>
  <c r="D9" i="5"/>
  <c r="D11" i="5"/>
  <c r="D13" i="5"/>
  <c r="D15" i="5"/>
  <c r="D17" i="5"/>
  <c r="D19" i="5"/>
  <c r="D21" i="5"/>
  <c r="D10" i="5"/>
  <c r="D12" i="5"/>
  <c r="D14" i="5"/>
  <c r="D16" i="5"/>
  <c r="D18" i="5"/>
  <c r="D20" i="5"/>
  <c r="D23" i="5"/>
  <c r="D25" i="5"/>
  <c r="D29" i="5"/>
  <c r="D31" i="5"/>
  <c r="D22" i="5"/>
  <c r="D24" i="5"/>
  <c r="D26" i="5"/>
  <c r="D28" i="5"/>
  <c r="D30" i="5"/>
  <c r="D27" i="5"/>
  <c r="AR121" i="6" l="1"/>
  <c r="AF134" i="6" s="1"/>
  <c r="AJ121" i="6"/>
  <c r="AF130" i="6"/>
  <c r="AF131" i="6" s="1"/>
  <c r="AF132" i="6"/>
  <c r="E30" i="5"/>
  <c r="M30" i="5"/>
  <c r="L30" i="5"/>
  <c r="E26" i="5"/>
  <c r="M26" i="5"/>
  <c r="L26" i="5"/>
  <c r="E22" i="5"/>
  <c r="M22" i="5"/>
  <c r="L22" i="5"/>
  <c r="E29" i="5"/>
  <c r="M29" i="5"/>
  <c r="L29" i="5"/>
  <c r="E23" i="5"/>
  <c r="M23" i="5"/>
  <c r="L23" i="5"/>
  <c r="E18" i="5"/>
  <c r="M18" i="5"/>
  <c r="L18" i="5"/>
  <c r="E14" i="5"/>
  <c r="M14" i="5"/>
  <c r="L14" i="5"/>
  <c r="E10" i="5"/>
  <c r="M10" i="5"/>
  <c r="L10" i="5"/>
  <c r="E19" i="5"/>
  <c r="M19" i="5"/>
  <c r="L19" i="5"/>
  <c r="E15" i="5"/>
  <c r="M15" i="5"/>
  <c r="L15" i="5"/>
  <c r="E11" i="5"/>
  <c r="M11" i="5"/>
  <c r="L11" i="5"/>
  <c r="L8" i="5"/>
  <c r="E8" i="5"/>
  <c r="M8" i="5"/>
  <c r="L6" i="5"/>
  <c r="E6" i="5"/>
  <c r="M6" i="5"/>
  <c r="L4" i="5"/>
  <c r="E4" i="5"/>
  <c r="M4" i="5"/>
  <c r="L2" i="5"/>
  <c r="E2" i="5"/>
  <c r="M2" i="5"/>
  <c r="E27" i="5"/>
  <c r="M27" i="5"/>
  <c r="L27" i="5"/>
  <c r="E28" i="5"/>
  <c r="M28" i="5"/>
  <c r="L28" i="5"/>
  <c r="E24" i="5"/>
  <c r="M24" i="5"/>
  <c r="L24" i="5"/>
  <c r="E31" i="5"/>
  <c r="M31" i="5"/>
  <c r="L31" i="5"/>
  <c r="E25" i="5"/>
  <c r="M25" i="5"/>
  <c r="L25" i="5"/>
  <c r="E20" i="5"/>
  <c r="M20" i="5"/>
  <c r="L20" i="5"/>
  <c r="E16" i="5"/>
  <c r="M16" i="5"/>
  <c r="L16" i="5"/>
  <c r="E12" i="5"/>
  <c r="M12" i="5"/>
  <c r="L12" i="5"/>
  <c r="E21" i="5"/>
  <c r="M21" i="5"/>
  <c r="L21" i="5"/>
  <c r="E17" i="5"/>
  <c r="M17" i="5"/>
  <c r="L17" i="5"/>
  <c r="E13" i="5"/>
  <c r="M13" i="5"/>
  <c r="L13" i="5"/>
  <c r="L9" i="5"/>
  <c r="E9" i="5"/>
  <c r="M9" i="5"/>
  <c r="L7" i="5"/>
  <c r="E7" i="5"/>
  <c r="M7" i="5"/>
  <c r="L5" i="5"/>
  <c r="E5" i="5"/>
  <c r="M5" i="5"/>
  <c r="L3" i="5"/>
  <c r="E3" i="5"/>
  <c r="M3" i="5"/>
  <c r="F5" i="5" l="1"/>
  <c r="N5" i="5"/>
  <c r="F3" i="5"/>
  <c r="N3" i="5"/>
  <c r="F7" i="5"/>
  <c r="N7" i="5"/>
  <c r="F17" i="5"/>
  <c r="N17" i="5"/>
  <c r="F12" i="5"/>
  <c r="N12" i="5"/>
  <c r="F20" i="5"/>
  <c r="N20" i="5"/>
  <c r="F31" i="5"/>
  <c r="N31" i="5"/>
  <c r="F28" i="5"/>
  <c r="N28" i="5"/>
  <c r="F2" i="5"/>
  <c r="N2" i="5"/>
  <c r="E32" i="5"/>
  <c r="E33" i="5" s="1"/>
  <c r="F6" i="5"/>
  <c r="N6" i="5"/>
  <c r="F15" i="5"/>
  <c r="N15" i="5"/>
  <c r="F10" i="5"/>
  <c r="N10" i="5"/>
  <c r="F18" i="5"/>
  <c r="N18" i="5"/>
  <c r="F29" i="5"/>
  <c r="N29" i="5"/>
  <c r="F26" i="5"/>
  <c r="N26" i="5"/>
  <c r="F9" i="5"/>
  <c r="N9" i="5"/>
  <c r="F13" i="5"/>
  <c r="N13" i="5"/>
  <c r="F21" i="5"/>
  <c r="N21" i="5"/>
  <c r="F16" i="5"/>
  <c r="N16" i="5"/>
  <c r="F25" i="5"/>
  <c r="N25" i="5"/>
  <c r="F24" i="5"/>
  <c r="N24" i="5"/>
  <c r="F27" i="5"/>
  <c r="N27" i="5"/>
  <c r="M32" i="5"/>
  <c r="L32" i="5"/>
  <c r="F4" i="5"/>
  <c r="N4" i="5"/>
  <c r="F8" i="5"/>
  <c r="N8" i="5"/>
  <c r="F11" i="5"/>
  <c r="N11" i="5"/>
  <c r="F19" i="5"/>
  <c r="N19" i="5"/>
  <c r="F14" i="5"/>
  <c r="N14" i="5"/>
  <c r="F23" i="5"/>
  <c r="N23" i="5"/>
  <c r="F22" i="5"/>
  <c r="N22" i="5"/>
  <c r="N30" i="5"/>
  <c r="F30" i="5"/>
  <c r="F32" i="5" l="1"/>
  <c r="N32" i="5"/>
  <c r="B46" i="5" s="1"/>
  <c r="B41" i="5"/>
  <c r="B43" i="5"/>
  <c r="B42" i="5" l="1"/>
  <c r="B44" i="5"/>
  <c r="B35" i="6" l="1"/>
  <c r="G2" i="6" l="1"/>
  <c r="G4" i="6"/>
  <c r="G6" i="6"/>
  <c r="G8" i="6"/>
  <c r="G10" i="6"/>
  <c r="G12" i="6"/>
  <c r="G14" i="6"/>
  <c r="G16" i="6"/>
  <c r="G18" i="6"/>
  <c r="G19" i="6"/>
  <c r="G22" i="6"/>
  <c r="G23" i="6"/>
  <c r="G26" i="6"/>
  <c r="G27" i="6"/>
  <c r="G29" i="6"/>
  <c r="G3" i="6"/>
  <c r="G5" i="6"/>
  <c r="G7" i="6"/>
  <c r="G9" i="6"/>
  <c r="G11" i="6"/>
  <c r="G13" i="6"/>
  <c r="G15" i="6"/>
  <c r="G17" i="6"/>
  <c r="G20" i="6"/>
  <c r="G21" i="6"/>
  <c r="G24" i="6"/>
  <c r="G25" i="6"/>
  <c r="G28" i="6"/>
  <c r="G30" i="6"/>
  <c r="Y70" i="6"/>
  <c r="J50" i="6"/>
  <c r="J62" i="6"/>
  <c r="J70" i="6"/>
  <c r="J47" i="6"/>
  <c r="J55" i="6"/>
  <c r="J65" i="6"/>
  <c r="J73" i="6"/>
  <c r="BC49" i="6"/>
  <c r="BD10" i="6"/>
  <c r="BS48" i="6"/>
  <c r="BS50" i="6"/>
  <c r="BS51" i="6"/>
  <c r="BS52" i="6"/>
  <c r="BS53" i="6"/>
  <c r="BS54" i="6"/>
  <c r="BS56" i="6"/>
  <c r="BS58" i="6"/>
  <c r="BS59" i="6"/>
  <c r="BS60" i="6"/>
  <c r="BS61" i="6"/>
  <c r="BS62" i="6"/>
  <c r="BS64" i="6"/>
  <c r="BS66" i="6"/>
  <c r="BS67" i="6"/>
  <c r="BS68" i="6"/>
  <c r="BS69" i="6"/>
  <c r="BS70" i="6"/>
  <c r="BS73" i="6"/>
  <c r="BS55" i="6"/>
  <c r="BS57" i="6"/>
  <c r="BS47" i="6"/>
  <c r="BS49" i="6"/>
  <c r="BS63" i="6"/>
  <c r="BS65" i="6"/>
  <c r="BS72" i="6"/>
  <c r="BS74" i="6"/>
  <c r="Z120" i="6"/>
  <c r="Z119" i="6"/>
  <c r="Z117" i="6"/>
  <c r="Z114" i="6"/>
  <c r="Z112" i="6"/>
  <c r="Z111" i="6"/>
  <c r="Z109" i="6"/>
  <c r="Z106" i="6"/>
  <c r="Z104" i="6"/>
  <c r="Z103" i="6"/>
  <c r="Z101" i="6"/>
  <c r="Z99" i="6"/>
  <c r="Z97" i="6"/>
  <c r="Z95" i="6"/>
  <c r="Z93" i="6"/>
  <c r="K119" i="6"/>
  <c r="K118" i="6"/>
  <c r="K115" i="6"/>
  <c r="K114" i="6"/>
  <c r="K111" i="6"/>
  <c r="K110" i="6"/>
  <c r="K107" i="6"/>
  <c r="K106" i="6"/>
  <c r="K103" i="6"/>
  <c r="K101" i="6"/>
  <c r="K99" i="6"/>
  <c r="K97" i="6"/>
  <c r="K95" i="6"/>
  <c r="K93" i="6"/>
  <c r="Z49" i="6"/>
  <c r="AO49" i="6"/>
  <c r="Z51" i="6"/>
  <c r="AO51" i="6"/>
  <c r="Z53" i="6"/>
  <c r="AO53" i="6"/>
  <c r="Z55" i="6"/>
  <c r="AO55" i="6"/>
  <c r="Z57" i="6"/>
  <c r="AO57" i="6"/>
  <c r="AO58" i="6"/>
  <c r="Z59" i="6"/>
  <c r="AO59" i="6"/>
  <c r="Z60" i="6"/>
  <c r="AO60" i="6"/>
  <c r="AO61" i="6"/>
  <c r="AO63" i="6"/>
  <c r="Z64" i="6"/>
  <c r="AO65" i="6"/>
  <c r="Z66" i="6"/>
  <c r="AO67" i="6"/>
  <c r="Z70" i="6"/>
  <c r="Z71" i="6"/>
  <c r="AO72" i="6"/>
  <c r="Z73" i="6"/>
  <c r="K48" i="6"/>
  <c r="K51" i="6"/>
  <c r="K53" i="6"/>
  <c r="K56" i="6"/>
  <c r="K58" i="6"/>
  <c r="K60" i="6"/>
  <c r="K63" i="6"/>
  <c r="K66" i="6"/>
  <c r="K68" i="6"/>
  <c r="K71" i="6"/>
  <c r="K74" i="6"/>
  <c r="BD47" i="6"/>
  <c r="BD50" i="6"/>
  <c r="BD51" i="6"/>
  <c r="BD54" i="6"/>
  <c r="BD55" i="6"/>
  <c r="BD57" i="6"/>
  <c r="BD59" i="6"/>
  <c r="BD61" i="6"/>
  <c r="BD63" i="6"/>
  <c r="BD65" i="6"/>
  <c r="BD67" i="6"/>
  <c r="BD69" i="6"/>
  <c r="BD71" i="6"/>
  <c r="BD73" i="6"/>
  <c r="BD75" i="6"/>
  <c r="AO75" i="6"/>
  <c r="AO71" i="6"/>
  <c r="AO70" i="6"/>
  <c r="AO68" i="6"/>
  <c r="Z67" i="6"/>
  <c r="AO64" i="6"/>
  <c r="Z63" i="6"/>
  <c r="Z56" i="6"/>
  <c r="AO54" i="6"/>
  <c r="Z52" i="6"/>
  <c r="AO50" i="6"/>
  <c r="Z48" i="6"/>
  <c r="K96" i="6"/>
  <c r="K100" i="6"/>
  <c r="K104" i="6"/>
  <c r="K109" i="6"/>
  <c r="K112" i="6"/>
  <c r="K117" i="6"/>
  <c r="K120" i="6"/>
  <c r="Z96" i="6"/>
  <c r="Z100" i="6"/>
  <c r="Z107" i="6"/>
  <c r="Z110" i="6"/>
  <c r="Z113" i="6"/>
  <c r="Z116" i="6"/>
  <c r="BR71" i="6"/>
  <c r="BR75" i="6"/>
  <c r="AN69" i="6"/>
  <c r="K47" i="6"/>
  <c r="K49" i="6"/>
  <c r="K50" i="6"/>
  <c r="K52" i="6"/>
  <c r="K54" i="6"/>
  <c r="K55" i="6"/>
  <c r="K57" i="6"/>
  <c r="K59" i="6"/>
  <c r="K61" i="6"/>
  <c r="K62" i="6"/>
  <c r="K64" i="6"/>
  <c r="K65" i="6"/>
  <c r="K67" i="6"/>
  <c r="K69" i="6"/>
  <c r="K70" i="6"/>
  <c r="K72" i="6"/>
  <c r="K73" i="6"/>
  <c r="K75" i="6"/>
  <c r="BC47" i="6"/>
  <c r="BD48" i="6"/>
  <c r="BD49" i="6"/>
  <c r="BC51" i="6"/>
  <c r="BD52" i="6"/>
  <c r="BD53" i="6"/>
  <c r="BD56" i="6"/>
  <c r="BD58" i="6"/>
  <c r="BD60" i="6"/>
  <c r="BD62" i="6"/>
  <c r="BD64" i="6"/>
  <c r="BD66" i="6"/>
  <c r="BD68" i="6"/>
  <c r="BD70" i="6"/>
  <c r="BD72" i="6"/>
  <c r="BD74" i="6"/>
  <c r="Z75" i="6"/>
  <c r="AO74" i="6"/>
  <c r="AO73" i="6"/>
  <c r="Z72" i="6"/>
  <c r="AO69" i="6"/>
  <c r="Y69" i="6"/>
  <c r="AO66" i="6"/>
  <c r="AO62" i="6"/>
  <c r="Z61" i="6"/>
  <c r="AN59" i="6"/>
  <c r="Z58" i="6"/>
  <c r="AO56" i="6"/>
  <c r="Z54" i="6"/>
  <c r="AO52" i="6"/>
  <c r="Z50" i="6"/>
  <c r="AO48" i="6"/>
  <c r="K94" i="6"/>
  <c r="K98" i="6"/>
  <c r="K102" i="6"/>
  <c r="K105" i="6"/>
  <c r="K108" i="6"/>
  <c r="K113" i="6"/>
  <c r="K116" i="6"/>
  <c r="Z94" i="6"/>
  <c r="Z98" i="6"/>
  <c r="Z102" i="6"/>
  <c r="Z105" i="6"/>
  <c r="Z108" i="6"/>
  <c r="Z115" i="6"/>
  <c r="Z118" i="6"/>
  <c r="Y120" i="6"/>
  <c r="Y115" i="6"/>
  <c r="Y114" i="6"/>
  <c r="Y113" i="6"/>
  <c r="Y112" i="6"/>
  <c r="Y107" i="6"/>
  <c r="Y106" i="6"/>
  <c r="Y105" i="6"/>
  <c r="Y104" i="6"/>
  <c r="Y98" i="6"/>
  <c r="Y94" i="6"/>
  <c r="J120" i="6"/>
  <c r="J118" i="6"/>
  <c r="J116" i="6"/>
  <c r="J114" i="6"/>
  <c r="J112" i="6"/>
  <c r="J110" i="6"/>
  <c r="J108" i="6"/>
  <c r="J106" i="6"/>
  <c r="J104" i="6"/>
  <c r="J102" i="6"/>
  <c r="Y119" i="6"/>
  <c r="Y118" i="6"/>
  <c r="Y111" i="6"/>
  <c r="Y110" i="6"/>
  <c r="Y103" i="6"/>
  <c r="Y102" i="6"/>
  <c r="Y100" i="6"/>
  <c r="J117" i="6"/>
  <c r="J113" i="6"/>
  <c r="J109" i="6"/>
  <c r="J105" i="6"/>
  <c r="J99" i="6"/>
  <c r="J95" i="6"/>
  <c r="Y50" i="6"/>
  <c r="AN50" i="6"/>
  <c r="Y54" i="6"/>
  <c r="AN54" i="6"/>
  <c r="Y58" i="6"/>
  <c r="Y61" i="6"/>
  <c r="AN61" i="6"/>
  <c r="Y62" i="6"/>
  <c r="Y65" i="6"/>
  <c r="Y117" i="6"/>
  <c r="Y109" i="6"/>
  <c r="Y96" i="6"/>
  <c r="J119" i="6"/>
  <c r="J115" i="6"/>
  <c r="J111" i="6"/>
  <c r="J107" i="6"/>
  <c r="J103" i="6"/>
  <c r="J101" i="6"/>
  <c r="J93" i="6"/>
  <c r="AN48" i="6"/>
  <c r="Y49" i="6"/>
  <c r="AN49" i="6"/>
  <c r="AN51" i="6"/>
  <c r="AN56" i="6"/>
  <c r="Y57" i="6"/>
  <c r="AN57" i="6"/>
  <c r="Y63" i="6"/>
  <c r="AN63" i="6"/>
  <c r="Y64" i="6"/>
  <c r="Y67" i="6"/>
  <c r="AN67" i="6"/>
  <c r="Y68" i="6"/>
  <c r="Y71" i="6"/>
  <c r="AN71" i="6"/>
  <c r="Y72" i="6"/>
  <c r="Y75" i="6"/>
  <c r="AN75" i="6"/>
  <c r="BC75" i="6"/>
  <c r="BC73" i="6"/>
  <c r="BC71" i="6"/>
  <c r="BC69" i="6"/>
  <c r="BC67" i="6"/>
  <c r="BC65" i="6"/>
  <c r="BC63" i="6"/>
  <c r="BC61" i="6"/>
  <c r="BC59" i="6"/>
  <c r="BC57" i="6"/>
  <c r="BC54" i="6"/>
  <c r="BC52" i="6"/>
  <c r="BC50" i="6"/>
  <c r="BC48" i="6"/>
  <c r="J75" i="6"/>
  <c r="J72" i="6"/>
  <c r="J71" i="6"/>
  <c r="J68" i="6"/>
  <c r="J67" i="6"/>
  <c r="J64" i="6"/>
  <c r="J63" i="6"/>
  <c r="J60" i="6"/>
  <c r="J59" i="6"/>
  <c r="J57" i="6"/>
  <c r="J56" i="6"/>
  <c r="J53" i="6"/>
  <c r="J52" i="6"/>
  <c r="J49" i="6"/>
  <c r="J48" i="6"/>
  <c r="Y116" i="6"/>
  <c r="Y108" i="6"/>
  <c r="J97" i="6"/>
  <c r="AN52" i="6"/>
  <c r="Y53" i="6"/>
  <c r="AN53" i="6"/>
  <c r="J54" i="6"/>
  <c r="J58" i="6"/>
  <c r="J61" i="6"/>
  <c r="J66" i="6"/>
  <c r="J69" i="6"/>
  <c r="J74" i="6"/>
  <c r="BC56" i="6"/>
  <c r="BC58" i="6"/>
  <c r="BC60" i="6"/>
  <c r="BB62" i="6"/>
  <c r="BC64" i="6"/>
  <c r="BC66" i="6"/>
  <c r="BC68" i="6"/>
  <c r="BB70" i="6"/>
  <c r="BC72" i="6"/>
  <c r="BC74" i="6"/>
  <c r="Y74" i="6"/>
  <c r="AN73" i="6"/>
  <c r="Y73" i="6"/>
  <c r="Y66" i="6"/>
  <c r="AN65" i="6"/>
  <c r="Y60" i="6"/>
  <c r="Y59" i="6"/>
  <c r="AN55" i="6"/>
  <c r="AM73" i="6"/>
  <c r="AM50" i="6"/>
  <c r="Z68" i="6"/>
  <c r="Z65" i="6"/>
  <c r="Z62" i="6"/>
  <c r="I58" i="6"/>
  <c r="BR30" i="6"/>
  <c r="BR28" i="6"/>
  <c r="BR26" i="6"/>
  <c r="BR24" i="6"/>
  <c r="BR22" i="6"/>
  <c r="BR20" i="6"/>
  <c r="BR18" i="6"/>
  <c r="BR16" i="6"/>
  <c r="BC27" i="6"/>
  <c r="BR29" i="6"/>
  <c r="BR27" i="6"/>
  <c r="BR25" i="6"/>
  <c r="BR23" i="6"/>
  <c r="BR21" i="6"/>
  <c r="BR19" i="6"/>
  <c r="BR17" i="6"/>
  <c r="BR4" i="6"/>
  <c r="BC25" i="6"/>
  <c r="BC21" i="6"/>
  <c r="BC17" i="6"/>
  <c r="BC14" i="6"/>
  <c r="BC10" i="6"/>
  <c r="BC8" i="6"/>
  <c r="BC6" i="6"/>
  <c r="BC4" i="6"/>
  <c r="BC29" i="6"/>
  <c r="BC23" i="6"/>
  <c r="BC19" i="6"/>
  <c r="BC16" i="6"/>
  <c r="BC12" i="6"/>
  <c r="AN30" i="6"/>
  <c r="AN27" i="6"/>
  <c r="AN26" i="6"/>
  <c r="AN23" i="6"/>
  <c r="AN22" i="6"/>
  <c r="AN19" i="6"/>
  <c r="AN18" i="6"/>
  <c r="AN16" i="6"/>
  <c r="AN13" i="6"/>
  <c r="AN12" i="6"/>
  <c r="AN9" i="6"/>
  <c r="AN8" i="6"/>
  <c r="AN5" i="6"/>
  <c r="AN4" i="6"/>
  <c r="BC7" i="6"/>
  <c r="BC5" i="6"/>
  <c r="BC3" i="6"/>
  <c r="AN28" i="6"/>
  <c r="AN24" i="6"/>
  <c r="AN20" i="6"/>
  <c r="AN15" i="6"/>
  <c r="AN14" i="6"/>
  <c r="AN11" i="6"/>
  <c r="AN10" i="6"/>
  <c r="AN7" i="6"/>
  <c r="AN6" i="6"/>
  <c r="AN3" i="6"/>
  <c r="AO4" i="6"/>
  <c r="AO5" i="6"/>
  <c r="AO8" i="6"/>
  <c r="AO9" i="6"/>
  <c r="AO12" i="6"/>
  <c r="AO13" i="6"/>
  <c r="AO16" i="6"/>
  <c r="AO18" i="6"/>
  <c r="AO19" i="6"/>
  <c r="AO22" i="6"/>
  <c r="AO23" i="6"/>
  <c r="AO26" i="6"/>
  <c r="AO27" i="6"/>
  <c r="AO30" i="6"/>
  <c r="BD4" i="6"/>
  <c r="BD6" i="6"/>
  <c r="BD8" i="6"/>
  <c r="BS29" i="6"/>
  <c r="BS27" i="6"/>
  <c r="BS25" i="6"/>
  <c r="BS23" i="6"/>
  <c r="BS21" i="6"/>
  <c r="BS19" i="6"/>
  <c r="BS17" i="6"/>
  <c r="BS15" i="6"/>
  <c r="BS13" i="6"/>
  <c r="BS11" i="6"/>
  <c r="BS9" i="6"/>
  <c r="BS7" i="6"/>
  <c r="BS5" i="6"/>
  <c r="BS4" i="6"/>
  <c r="BD30" i="6"/>
  <c r="BD29" i="6"/>
  <c r="BS30" i="6"/>
  <c r="BS28" i="6"/>
  <c r="BS26" i="6"/>
  <c r="BS24" i="6"/>
  <c r="BS22" i="6"/>
  <c r="BS20" i="6"/>
  <c r="BS18" i="6"/>
  <c r="BS3" i="6"/>
  <c r="BD24" i="6"/>
  <c r="BD23" i="6"/>
  <c r="BD20" i="6"/>
  <c r="BD19" i="6"/>
  <c r="BD16" i="6"/>
  <c r="BD13" i="6"/>
  <c r="BD12" i="6"/>
  <c r="BD9" i="6"/>
  <c r="BD7" i="6"/>
  <c r="BD5" i="6"/>
  <c r="BD3" i="6"/>
  <c r="BS16" i="6"/>
  <c r="BS14" i="6"/>
  <c r="BS12" i="6"/>
  <c r="BS10" i="6"/>
  <c r="BS8" i="6"/>
  <c r="BS6" i="6"/>
  <c r="BD28" i="6"/>
  <c r="BD27" i="6"/>
  <c r="BD26" i="6"/>
  <c r="BD25" i="6"/>
  <c r="BD22" i="6"/>
  <c r="BD21" i="6"/>
  <c r="BD18" i="6"/>
  <c r="BD17" i="6"/>
  <c r="BD15" i="6"/>
  <c r="BD14" i="6"/>
  <c r="BD11" i="6"/>
  <c r="AO3" i="6"/>
  <c r="AO6" i="6"/>
  <c r="AO7" i="6"/>
  <c r="AO10" i="6"/>
  <c r="AO11" i="6"/>
  <c r="AO14" i="6"/>
  <c r="AO15" i="6"/>
  <c r="AO17" i="6"/>
  <c r="AO20" i="6"/>
  <c r="AO21" i="6"/>
  <c r="AO24" i="6"/>
  <c r="AO25" i="6"/>
  <c r="AO28" i="6"/>
  <c r="AO29" i="6"/>
  <c r="J28" i="6" l="1"/>
  <c r="I28" i="6"/>
  <c r="J24" i="6"/>
  <c r="I24" i="6"/>
  <c r="J20" i="6"/>
  <c r="I20" i="6"/>
  <c r="J15" i="6"/>
  <c r="I15" i="6"/>
  <c r="J11" i="6"/>
  <c r="I11" i="6"/>
  <c r="J7" i="6"/>
  <c r="I7" i="6"/>
  <c r="J3" i="6"/>
  <c r="I3" i="6"/>
  <c r="J27" i="6"/>
  <c r="I27" i="6"/>
  <c r="J23" i="6"/>
  <c r="I23" i="6"/>
  <c r="J19" i="6"/>
  <c r="I19" i="6"/>
  <c r="J16" i="6"/>
  <c r="I16" i="6"/>
  <c r="J12" i="6"/>
  <c r="I12" i="6"/>
  <c r="J8" i="6"/>
  <c r="I8" i="6"/>
  <c r="J4" i="6"/>
  <c r="I4" i="6"/>
  <c r="J30" i="6"/>
  <c r="I30" i="6"/>
  <c r="J25" i="6"/>
  <c r="I25" i="6"/>
  <c r="J21" i="6"/>
  <c r="I21" i="6"/>
  <c r="J17" i="6"/>
  <c r="I17" i="6"/>
  <c r="J13" i="6"/>
  <c r="I13" i="6"/>
  <c r="J9" i="6"/>
  <c r="I9" i="6"/>
  <c r="J5" i="6"/>
  <c r="I5" i="6"/>
  <c r="J29" i="6"/>
  <c r="I29" i="6"/>
  <c r="J26" i="6"/>
  <c r="I26" i="6"/>
  <c r="J22" i="6"/>
  <c r="I22" i="6"/>
  <c r="J18" i="6"/>
  <c r="I18" i="6"/>
  <c r="J14" i="6"/>
  <c r="I14" i="6"/>
  <c r="J10" i="6"/>
  <c r="I10" i="6"/>
  <c r="J6" i="6"/>
  <c r="I6" i="6"/>
  <c r="J2" i="6"/>
  <c r="I2" i="6"/>
  <c r="I102" i="6"/>
  <c r="BD31" i="6"/>
  <c r="AU39" i="6" s="1"/>
  <c r="BB65" i="6"/>
  <c r="BB49" i="6"/>
  <c r="BB66" i="6"/>
  <c r="BB53" i="6"/>
  <c r="BB50" i="6"/>
  <c r="BC62" i="6"/>
  <c r="BB74" i="6"/>
  <c r="BB58" i="6"/>
  <c r="X69" i="6"/>
  <c r="Z121" i="6"/>
  <c r="Q129" i="6" s="1"/>
  <c r="Z69" i="6"/>
  <c r="I57" i="6"/>
  <c r="X113" i="6"/>
  <c r="X70" i="6"/>
  <c r="I73" i="6"/>
  <c r="I113" i="6"/>
  <c r="I65" i="6"/>
  <c r="I70" i="6"/>
  <c r="I53" i="6"/>
  <c r="X116" i="6"/>
  <c r="X105" i="6"/>
  <c r="AM59" i="6"/>
  <c r="BD76" i="6"/>
  <c r="AU84" i="6" s="1"/>
  <c r="AM53" i="6"/>
  <c r="I50" i="6"/>
  <c r="BC53" i="6"/>
  <c r="BB47" i="6"/>
  <c r="AM57" i="6"/>
  <c r="I104" i="6"/>
  <c r="I99" i="6"/>
  <c r="X104" i="6"/>
  <c r="X109" i="6"/>
  <c r="X100" i="6"/>
  <c r="X50" i="6"/>
  <c r="X65" i="6"/>
  <c r="BB51" i="6"/>
  <c r="K76" i="6"/>
  <c r="B84" i="6" s="1"/>
  <c r="X74" i="6"/>
  <c r="X73" i="6"/>
  <c r="K121" i="6"/>
  <c r="B129" i="6" s="1"/>
  <c r="BB8" i="6"/>
  <c r="I75" i="6"/>
  <c r="I71" i="6"/>
  <c r="I59" i="6"/>
  <c r="I56" i="6"/>
  <c r="BB73" i="6"/>
  <c r="BB57" i="6"/>
  <c r="I74" i="6"/>
  <c r="I66" i="6"/>
  <c r="BC70" i="6"/>
  <c r="AM49" i="6"/>
  <c r="AM48" i="6"/>
  <c r="I120" i="6"/>
  <c r="X120" i="6"/>
  <c r="X114" i="6"/>
  <c r="I119" i="6"/>
  <c r="I103" i="6"/>
  <c r="X59" i="6"/>
  <c r="X60" i="6"/>
  <c r="AM71" i="6"/>
  <c r="X75" i="6"/>
  <c r="AO76" i="6"/>
  <c r="AF84" i="6" s="1"/>
  <c r="Z31" i="6"/>
  <c r="Q39" i="6" s="1"/>
  <c r="AN60" i="6"/>
  <c r="AM60" i="6"/>
  <c r="BR69" i="6"/>
  <c r="BQ69" i="6"/>
  <c r="BR64" i="6"/>
  <c r="BQ64" i="6"/>
  <c r="BR60" i="6"/>
  <c r="BQ60" i="6"/>
  <c r="BR53" i="6"/>
  <c r="BQ53" i="6"/>
  <c r="BR48" i="6"/>
  <c r="BQ48" i="6"/>
  <c r="BR73" i="6"/>
  <c r="BQ73" i="6"/>
  <c r="BR68" i="6"/>
  <c r="BQ68" i="6"/>
  <c r="BR61" i="6"/>
  <c r="BQ61" i="6"/>
  <c r="BR56" i="6"/>
  <c r="BQ56" i="6"/>
  <c r="BR52" i="6"/>
  <c r="BQ52" i="6"/>
  <c r="BR74" i="6"/>
  <c r="BQ74" i="6"/>
  <c r="BR63" i="6"/>
  <c r="BQ63" i="6"/>
  <c r="BR55" i="6"/>
  <c r="BQ55" i="6"/>
  <c r="BR47" i="6"/>
  <c r="BQ47" i="6"/>
  <c r="BQ71" i="6"/>
  <c r="BS71" i="6"/>
  <c r="I67" i="6"/>
  <c r="I63" i="6"/>
  <c r="I52" i="6"/>
  <c r="I48" i="6"/>
  <c r="BB69" i="6"/>
  <c r="BB61" i="6"/>
  <c r="BB54" i="6"/>
  <c r="I62" i="6"/>
  <c r="Z74" i="6"/>
  <c r="AM54" i="6"/>
  <c r="AM56" i="6"/>
  <c r="BB72" i="6"/>
  <c r="BB68" i="6"/>
  <c r="BB64" i="6"/>
  <c r="BB60" i="6"/>
  <c r="I112" i="6"/>
  <c r="I95" i="6"/>
  <c r="X108" i="6"/>
  <c r="X117" i="6"/>
  <c r="X111" i="6"/>
  <c r="X94" i="6"/>
  <c r="I115" i="6"/>
  <c r="I107" i="6"/>
  <c r="X53" i="6"/>
  <c r="AM63" i="6"/>
  <c r="AM61" i="6"/>
  <c r="X66" i="6"/>
  <c r="AM69" i="6"/>
  <c r="BB55" i="6"/>
  <c r="AN70" i="6"/>
  <c r="AM70" i="6"/>
  <c r="BR66" i="6"/>
  <c r="BQ66" i="6"/>
  <c r="BR62" i="6"/>
  <c r="BQ62" i="6"/>
  <c r="BR59" i="6"/>
  <c r="BQ59" i="6"/>
  <c r="BR50" i="6"/>
  <c r="BQ50" i="6"/>
  <c r="BR70" i="6"/>
  <c r="BQ70" i="6"/>
  <c r="BR67" i="6"/>
  <c r="BQ67" i="6"/>
  <c r="BR58" i="6"/>
  <c r="BQ58" i="6"/>
  <c r="BR54" i="6"/>
  <c r="BQ54" i="6"/>
  <c r="BR51" i="6"/>
  <c r="BQ51" i="6"/>
  <c r="BR72" i="6"/>
  <c r="BQ72" i="6"/>
  <c r="BR65" i="6"/>
  <c r="BQ65" i="6"/>
  <c r="BR57" i="6"/>
  <c r="BQ57" i="6"/>
  <c r="BR49" i="6"/>
  <c r="BQ49" i="6"/>
  <c r="I55" i="6"/>
  <c r="I47" i="6"/>
  <c r="BQ75" i="6"/>
  <c r="BS75" i="6"/>
  <c r="BS76" i="6" s="1"/>
  <c r="BJ84" i="6" s="1"/>
  <c r="X112" i="6"/>
  <c r="X106" i="6"/>
  <c r="X119" i="6"/>
  <c r="X103" i="6"/>
  <c r="X98" i="6"/>
  <c r="I116" i="6"/>
  <c r="I108" i="6"/>
  <c r="I97" i="6"/>
  <c r="I111" i="6"/>
  <c r="I105" i="6"/>
  <c r="I69" i="6"/>
  <c r="I61" i="6"/>
  <c r="I54" i="6"/>
  <c r="AM67" i="6"/>
  <c r="BC55" i="6"/>
  <c r="AN66" i="6"/>
  <c r="AM66" i="6"/>
  <c r="I51" i="6"/>
  <c r="J51" i="6"/>
  <c r="I94" i="6"/>
  <c r="J94" i="6"/>
  <c r="X93" i="6"/>
  <c r="Y93" i="6"/>
  <c r="Y55" i="6"/>
  <c r="X55" i="6"/>
  <c r="Y51" i="6"/>
  <c r="X51" i="6"/>
  <c r="I96" i="6"/>
  <c r="J96" i="6"/>
  <c r="I100" i="6"/>
  <c r="J100" i="6"/>
  <c r="X97" i="6"/>
  <c r="Y97" i="6"/>
  <c r="X95" i="6"/>
  <c r="Y95" i="6"/>
  <c r="X99" i="6"/>
  <c r="Y99" i="6"/>
  <c r="X71" i="6"/>
  <c r="BB75" i="6"/>
  <c r="BB71" i="6"/>
  <c r="BB67" i="6"/>
  <c r="BB63" i="6"/>
  <c r="BB59" i="6"/>
  <c r="BB56" i="6"/>
  <c r="BB52" i="6"/>
  <c r="BB48" i="6"/>
  <c r="I72" i="6"/>
  <c r="I68" i="6"/>
  <c r="I64" i="6"/>
  <c r="I60" i="6"/>
  <c r="I49" i="6"/>
  <c r="AM51" i="6"/>
  <c r="AM55" i="6"/>
  <c r="AM52" i="6"/>
  <c r="I118" i="6"/>
  <c r="I114" i="6"/>
  <c r="I110" i="6"/>
  <c r="I106" i="6"/>
  <c r="I101" i="6"/>
  <c r="I93" i="6"/>
  <c r="X118" i="6"/>
  <c r="X110" i="6"/>
  <c r="X102" i="6"/>
  <c r="X115" i="6"/>
  <c r="X107" i="6"/>
  <c r="X96" i="6"/>
  <c r="I117" i="6"/>
  <c r="I109" i="6"/>
  <c r="X49" i="6"/>
  <c r="X57" i="6"/>
  <c r="X63" i="6"/>
  <c r="X64" i="6"/>
  <c r="X58" i="6"/>
  <c r="X62" i="6"/>
  <c r="AM65" i="6"/>
  <c r="X61" i="6"/>
  <c r="X67" i="6"/>
  <c r="X72" i="6"/>
  <c r="AN74" i="6"/>
  <c r="AM74" i="6"/>
  <c r="J76" i="6"/>
  <c r="B83" i="6" s="1"/>
  <c r="AN72" i="6"/>
  <c r="AM72" i="6"/>
  <c r="AN68" i="6"/>
  <c r="AM68" i="6"/>
  <c r="AN64" i="6"/>
  <c r="AM64" i="6"/>
  <c r="I98" i="6"/>
  <c r="J98" i="6"/>
  <c r="X101" i="6"/>
  <c r="Y101" i="6"/>
  <c r="AN62" i="6"/>
  <c r="AM62" i="6"/>
  <c r="AN58" i="6"/>
  <c r="AM58" i="6"/>
  <c r="Y56" i="6"/>
  <c r="X56" i="6"/>
  <c r="Y52" i="6"/>
  <c r="X52" i="6"/>
  <c r="Y48" i="6"/>
  <c r="X48" i="6"/>
  <c r="X54" i="6"/>
  <c r="X68" i="6"/>
  <c r="AM75" i="6"/>
  <c r="AM8" i="6"/>
  <c r="AM20" i="6"/>
  <c r="BB16" i="6"/>
  <c r="BQ4" i="6"/>
  <c r="AM28" i="6"/>
  <c r="AM16" i="6"/>
  <c r="BB12" i="6"/>
  <c r="BQ30" i="6"/>
  <c r="AM23" i="6"/>
  <c r="BS31" i="6"/>
  <c r="BJ39" i="6" s="1"/>
  <c r="AM12" i="6"/>
  <c r="BB23" i="6"/>
  <c r="BB4" i="6"/>
  <c r="BQ22" i="6"/>
  <c r="BQ23" i="6"/>
  <c r="AM14" i="6"/>
  <c r="AM10" i="6"/>
  <c r="AM6" i="6"/>
  <c r="AM5" i="6"/>
  <c r="BB27" i="6"/>
  <c r="BB19" i="6"/>
  <c r="BB6" i="6"/>
  <c r="BQ26" i="6"/>
  <c r="BQ18" i="6"/>
  <c r="BQ27" i="6"/>
  <c r="BQ19" i="6"/>
  <c r="AO31" i="6"/>
  <c r="AF39" i="6" s="1"/>
  <c r="AM24" i="6"/>
  <c r="AM30" i="6"/>
  <c r="AM26" i="6"/>
  <c r="AM22" i="6"/>
  <c r="AM18" i="6"/>
  <c r="AM15" i="6"/>
  <c r="AM13" i="6"/>
  <c r="AM11" i="6"/>
  <c r="AM9" i="6"/>
  <c r="AM7" i="6"/>
  <c r="AM4" i="6"/>
  <c r="AM3" i="6"/>
  <c r="BB29" i="6"/>
  <c r="BB25" i="6"/>
  <c r="BB21" i="6"/>
  <c r="BB17" i="6"/>
  <c r="BB14" i="6"/>
  <c r="BB10" i="6"/>
  <c r="BB7" i="6"/>
  <c r="BB5" i="6"/>
  <c r="BB3" i="6"/>
  <c r="BQ28" i="6"/>
  <c r="BQ24" i="6"/>
  <c r="BQ20" i="6"/>
  <c r="BQ16" i="6"/>
  <c r="BQ29" i="6"/>
  <c r="BQ25" i="6"/>
  <c r="BQ21" i="6"/>
  <c r="BQ17" i="6"/>
  <c r="AM27" i="6"/>
  <c r="AM19" i="6"/>
  <c r="BB9" i="6"/>
  <c r="BC9" i="6"/>
  <c r="BB20" i="6"/>
  <c r="BC20" i="6"/>
  <c r="BB24" i="6"/>
  <c r="BC24" i="6"/>
  <c r="BQ5" i="6"/>
  <c r="BR5" i="6"/>
  <c r="BQ9" i="6"/>
  <c r="BR9" i="6"/>
  <c r="BQ13" i="6"/>
  <c r="BR13" i="6"/>
  <c r="BB30" i="6"/>
  <c r="BC30" i="6"/>
  <c r="BQ6" i="6"/>
  <c r="BR6" i="6"/>
  <c r="BQ10" i="6"/>
  <c r="BR10" i="6"/>
  <c r="BQ14" i="6"/>
  <c r="BR14" i="6"/>
  <c r="AM17" i="6"/>
  <c r="AN17" i="6"/>
  <c r="AM21" i="6"/>
  <c r="AN21" i="6"/>
  <c r="AM25" i="6"/>
  <c r="AN25" i="6"/>
  <c r="AM29" i="6"/>
  <c r="AN29" i="6"/>
  <c r="BB13" i="6"/>
  <c r="BC13" i="6"/>
  <c r="BQ7" i="6"/>
  <c r="BR7" i="6"/>
  <c r="BQ11" i="6"/>
  <c r="BR11" i="6"/>
  <c r="BQ15" i="6"/>
  <c r="BR15" i="6"/>
  <c r="BB11" i="6"/>
  <c r="BC11" i="6"/>
  <c r="BB15" i="6"/>
  <c r="BC15" i="6"/>
  <c r="BB18" i="6"/>
  <c r="BC18" i="6"/>
  <c r="BB22" i="6"/>
  <c r="BC22" i="6"/>
  <c r="BB26" i="6"/>
  <c r="BC26" i="6"/>
  <c r="BB28" i="6"/>
  <c r="BC28" i="6"/>
  <c r="BQ3" i="6"/>
  <c r="BR3" i="6"/>
  <c r="BQ8" i="6"/>
  <c r="BR8" i="6"/>
  <c r="BQ12" i="6"/>
  <c r="BR12" i="6"/>
  <c r="K31" i="6"/>
  <c r="B39" i="6" s="1"/>
  <c r="Z76" i="6" l="1"/>
  <c r="Q84" i="6" s="1"/>
  <c r="BQ76" i="6"/>
  <c r="BJ82" i="6" s="1"/>
  <c r="BB76" i="6"/>
  <c r="AU82" i="6" s="1"/>
  <c r="BC76" i="6"/>
  <c r="AU83" i="6" s="1"/>
  <c r="I76" i="6"/>
  <c r="B82" i="6" s="1"/>
  <c r="B79" i="6" s="1"/>
  <c r="B78" i="6" s="1"/>
  <c r="J121" i="6"/>
  <c r="B128" i="6" s="1"/>
  <c r="X121" i="6"/>
  <c r="Q127" i="6" s="1"/>
  <c r="I121" i="6"/>
  <c r="B127" i="6" s="1"/>
  <c r="B124" i="6" s="1"/>
  <c r="B123" i="6" s="1"/>
  <c r="D92" i="6" s="1"/>
  <c r="AN76" i="6"/>
  <c r="AF83" i="6" s="1"/>
  <c r="Y76" i="6"/>
  <c r="Q83" i="6" s="1"/>
  <c r="X76" i="6"/>
  <c r="Q82" i="6" s="1"/>
  <c r="AM76" i="6"/>
  <c r="AF82" i="6" s="1"/>
  <c r="BR76" i="6"/>
  <c r="BJ83" i="6" s="1"/>
  <c r="Y121" i="6"/>
  <c r="Q128" i="6" s="1"/>
  <c r="AM31" i="6"/>
  <c r="AF37" i="6" s="1"/>
  <c r="BB31" i="6"/>
  <c r="X31" i="6"/>
  <c r="Q37" i="6" s="1"/>
  <c r="BQ31" i="6"/>
  <c r="BJ37" i="6" s="1"/>
  <c r="I31" i="6"/>
  <c r="B37" i="6" s="1"/>
  <c r="Y31" i="6"/>
  <c r="Q38" i="6" s="1"/>
  <c r="AN31" i="6"/>
  <c r="AF38" i="6" s="1"/>
  <c r="J31" i="6"/>
  <c r="B38" i="6" s="1"/>
  <c r="BR31" i="6"/>
  <c r="BJ38" i="6" s="1"/>
  <c r="BC31" i="6"/>
  <c r="AU38" i="6" s="1"/>
  <c r="AF79" i="6" l="1"/>
  <c r="AF78" i="6" s="1"/>
  <c r="AH47" i="6" s="1"/>
  <c r="AI47" i="6" s="1"/>
  <c r="L92" i="6"/>
  <c r="E92" i="6"/>
  <c r="M92" i="6"/>
  <c r="AQ47" i="6"/>
  <c r="D94" i="6"/>
  <c r="L94" i="6" s="1"/>
  <c r="D96" i="6"/>
  <c r="L96" i="6" s="1"/>
  <c r="D98" i="6"/>
  <c r="L98" i="6" s="1"/>
  <c r="D100" i="6"/>
  <c r="L100" i="6" s="1"/>
  <c r="D102" i="6"/>
  <c r="L102" i="6" s="1"/>
  <c r="D104" i="6"/>
  <c r="L104" i="6" s="1"/>
  <c r="D106" i="6"/>
  <c r="L106" i="6" s="1"/>
  <c r="D108" i="6"/>
  <c r="L108" i="6" s="1"/>
  <c r="D110" i="6"/>
  <c r="L110" i="6" s="1"/>
  <c r="D112" i="6"/>
  <c r="L112" i="6" s="1"/>
  <c r="D114" i="6"/>
  <c r="L114" i="6" s="1"/>
  <c r="D116" i="6"/>
  <c r="L116" i="6" s="1"/>
  <c r="D118" i="6"/>
  <c r="L118" i="6" s="1"/>
  <c r="D120" i="6"/>
  <c r="L120" i="6" s="1"/>
  <c r="D93" i="6"/>
  <c r="L93" i="6" s="1"/>
  <c r="D95" i="6"/>
  <c r="L95" i="6" s="1"/>
  <c r="D97" i="6"/>
  <c r="L97" i="6" s="1"/>
  <c r="D99" i="6"/>
  <c r="L99" i="6" s="1"/>
  <c r="D101" i="6"/>
  <c r="L101" i="6" s="1"/>
  <c r="D103" i="6"/>
  <c r="L103" i="6" s="1"/>
  <c r="D105" i="6"/>
  <c r="L105" i="6" s="1"/>
  <c r="D107" i="6"/>
  <c r="L107" i="6" s="1"/>
  <c r="D109" i="6"/>
  <c r="L109" i="6" s="1"/>
  <c r="D111" i="6"/>
  <c r="L111" i="6" s="1"/>
  <c r="D113" i="6"/>
  <c r="L113" i="6" s="1"/>
  <c r="D115" i="6"/>
  <c r="L115" i="6" s="1"/>
  <c r="D117" i="6"/>
  <c r="L117" i="6" s="1"/>
  <c r="D119" i="6"/>
  <c r="L119" i="6" s="1"/>
  <c r="AH48" i="6"/>
  <c r="AP48" i="6" s="1"/>
  <c r="AH50" i="6"/>
  <c r="AP50" i="6" s="1"/>
  <c r="AH52" i="6"/>
  <c r="AP52" i="6" s="1"/>
  <c r="AH54" i="6"/>
  <c r="AP54" i="6" s="1"/>
  <c r="AH56" i="6"/>
  <c r="AP56" i="6" s="1"/>
  <c r="AH58" i="6"/>
  <c r="AP58" i="6" s="1"/>
  <c r="AH60" i="6"/>
  <c r="AP60" i="6" s="1"/>
  <c r="AH62" i="6"/>
  <c r="AP62" i="6" s="1"/>
  <c r="AH64" i="6"/>
  <c r="AP64" i="6" s="1"/>
  <c r="AH66" i="6"/>
  <c r="AP66" i="6" s="1"/>
  <c r="AH68" i="6"/>
  <c r="AP68" i="6" s="1"/>
  <c r="AH70" i="6"/>
  <c r="AP70" i="6" s="1"/>
  <c r="AH72" i="6"/>
  <c r="AP72" i="6" s="1"/>
  <c r="AH74" i="6"/>
  <c r="AP74" i="6" s="1"/>
  <c r="AH49" i="6"/>
  <c r="AP49" i="6" s="1"/>
  <c r="AH51" i="6"/>
  <c r="AP51" i="6" s="1"/>
  <c r="AH53" i="6"/>
  <c r="AP53" i="6" s="1"/>
  <c r="AH55" i="6"/>
  <c r="AP55" i="6" s="1"/>
  <c r="AH57" i="6"/>
  <c r="AP57" i="6" s="1"/>
  <c r="AH59" i="6"/>
  <c r="AP59" i="6" s="1"/>
  <c r="AH61" i="6"/>
  <c r="AP61" i="6" s="1"/>
  <c r="AH63" i="6"/>
  <c r="AP63" i="6" s="1"/>
  <c r="AH65" i="6"/>
  <c r="AP65" i="6" s="1"/>
  <c r="AH67" i="6"/>
  <c r="AP67" i="6" s="1"/>
  <c r="AH69" i="6"/>
  <c r="AP69" i="6" s="1"/>
  <c r="AH71" i="6"/>
  <c r="AP71" i="6" s="1"/>
  <c r="AH73" i="6"/>
  <c r="AP73" i="6" s="1"/>
  <c r="AH75" i="6"/>
  <c r="AP75" i="6" s="1"/>
  <c r="D49" i="6"/>
  <c r="L49" i="6" s="1"/>
  <c r="D51" i="6"/>
  <c r="L51" i="6" s="1"/>
  <c r="D53" i="6"/>
  <c r="L53" i="6" s="1"/>
  <c r="D55" i="6"/>
  <c r="L55" i="6" s="1"/>
  <c r="D57" i="6"/>
  <c r="L57" i="6" s="1"/>
  <c r="D59" i="6"/>
  <c r="L59" i="6" s="1"/>
  <c r="D61" i="6"/>
  <c r="L61" i="6" s="1"/>
  <c r="D63" i="6"/>
  <c r="L63" i="6" s="1"/>
  <c r="D65" i="6"/>
  <c r="L65" i="6" s="1"/>
  <c r="D67" i="6"/>
  <c r="L67" i="6" s="1"/>
  <c r="D69" i="6"/>
  <c r="L69" i="6" s="1"/>
  <c r="D71" i="6"/>
  <c r="L71" i="6" s="1"/>
  <c r="D73" i="6"/>
  <c r="L73" i="6" s="1"/>
  <c r="D75" i="6"/>
  <c r="L75" i="6" s="1"/>
  <c r="D48" i="6"/>
  <c r="L48" i="6" s="1"/>
  <c r="D50" i="6"/>
  <c r="L50" i="6" s="1"/>
  <c r="D52" i="6"/>
  <c r="L52" i="6" s="1"/>
  <c r="D54" i="6"/>
  <c r="L54" i="6" s="1"/>
  <c r="D56" i="6"/>
  <c r="L56" i="6" s="1"/>
  <c r="D58" i="6"/>
  <c r="L58" i="6" s="1"/>
  <c r="D60" i="6"/>
  <c r="L60" i="6" s="1"/>
  <c r="D62" i="6"/>
  <c r="L62" i="6" s="1"/>
  <c r="D64" i="6"/>
  <c r="L64" i="6" s="1"/>
  <c r="D66" i="6"/>
  <c r="L66" i="6" s="1"/>
  <c r="D68" i="6"/>
  <c r="L68" i="6" s="1"/>
  <c r="D70" i="6"/>
  <c r="L70" i="6" s="1"/>
  <c r="D72" i="6"/>
  <c r="L72" i="6" s="1"/>
  <c r="D74" i="6"/>
  <c r="L74" i="6" s="1"/>
  <c r="D47" i="6"/>
  <c r="BJ34" i="6"/>
  <c r="BJ33" i="6" s="1"/>
  <c r="BL2" i="6" s="1"/>
  <c r="BJ79" i="6"/>
  <c r="BJ78" i="6" s="1"/>
  <c r="AU37" i="6"/>
  <c r="AU34" i="6" s="1"/>
  <c r="AU33" i="6" s="1"/>
  <c r="AW2" i="6" s="1"/>
  <c r="Q34" i="6"/>
  <c r="Q33" i="6" s="1"/>
  <c r="S2" i="6" s="1"/>
  <c r="AF34" i="6"/>
  <c r="AF33" i="6" s="1"/>
  <c r="AH2" i="6" s="1"/>
  <c r="Q79" i="6"/>
  <c r="Q78" i="6" s="1"/>
  <c r="S47" i="6" s="1"/>
  <c r="Q124" i="6"/>
  <c r="Q123" i="6" s="1"/>
  <c r="AU79" i="6"/>
  <c r="AU78" i="6" s="1"/>
  <c r="B34" i="6"/>
  <c r="B33" i="6" s="1"/>
  <c r="AP47" i="6" l="1"/>
  <c r="S92" i="6"/>
  <c r="BT2" i="6"/>
  <c r="BM2" i="6"/>
  <c r="BU2" i="6"/>
  <c r="BF2" i="6"/>
  <c r="AX2" i="6"/>
  <c r="BE2" i="6"/>
  <c r="AI2" i="6"/>
  <c r="AP2" i="6"/>
  <c r="AQ2" i="6"/>
  <c r="T2" i="6"/>
  <c r="AB2" i="6"/>
  <c r="AA2" i="6"/>
  <c r="F92" i="6"/>
  <c r="N92" i="6"/>
  <c r="AJ47" i="6"/>
  <c r="AR47" i="6"/>
  <c r="AA47" i="6"/>
  <c r="T47" i="6"/>
  <c r="AB47" i="6"/>
  <c r="E47" i="6"/>
  <c r="N47" i="6" s="1"/>
  <c r="L47" i="6"/>
  <c r="S4" i="6"/>
  <c r="S6" i="6"/>
  <c r="S8" i="6"/>
  <c r="S10" i="6"/>
  <c r="S12" i="6"/>
  <c r="S14" i="6"/>
  <c r="S16" i="6"/>
  <c r="S18" i="6"/>
  <c r="S19" i="6"/>
  <c r="S22" i="6"/>
  <c r="S23" i="6"/>
  <c r="S26" i="6"/>
  <c r="S28" i="6"/>
  <c r="S30" i="6"/>
  <c r="S3" i="6"/>
  <c r="S5" i="6"/>
  <c r="S7" i="6"/>
  <c r="S20" i="6"/>
  <c r="S21" i="6"/>
  <c r="S9" i="6"/>
  <c r="S11" i="6"/>
  <c r="S13" i="6"/>
  <c r="S15" i="6"/>
  <c r="S17" i="6"/>
  <c r="S24" i="6"/>
  <c r="S25" i="6"/>
  <c r="S27" i="6"/>
  <c r="S29" i="6"/>
  <c r="D2" i="6"/>
  <c r="D4" i="6"/>
  <c r="D6" i="6"/>
  <c r="D8" i="6"/>
  <c r="D10" i="6"/>
  <c r="D12" i="6"/>
  <c r="D14" i="6"/>
  <c r="D16" i="6"/>
  <c r="D18" i="6"/>
  <c r="D19" i="6"/>
  <c r="D22" i="6"/>
  <c r="D23" i="6"/>
  <c r="D26" i="6"/>
  <c r="D28" i="6"/>
  <c r="D30" i="6"/>
  <c r="D27" i="6"/>
  <c r="D29" i="6"/>
  <c r="D3" i="6"/>
  <c r="D5" i="6"/>
  <c r="D7" i="6"/>
  <c r="D9" i="6"/>
  <c r="D11" i="6"/>
  <c r="D13" i="6"/>
  <c r="D15" i="6"/>
  <c r="D17" i="6"/>
  <c r="D20" i="6"/>
  <c r="D21" i="6"/>
  <c r="D24" i="6"/>
  <c r="D25" i="6"/>
  <c r="S93" i="6"/>
  <c r="AA93" i="6" s="1"/>
  <c r="S95" i="6"/>
  <c r="AA95" i="6" s="1"/>
  <c r="S97" i="6"/>
  <c r="AA97" i="6" s="1"/>
  <c r="S99" i="6"/>
  <c r="AA99" i="6" s="1"/>
  <c r="S101" i="6"/>
  <c r="AA101" i="6" s="1"/>
  <c r="S103" i="6"/>
  <c r="AA103" i="6" s="1"/>
  <c r="S105" i="6"/>
  <c r="AA105" i="6" s="1"/>
  <c r="S107" i="6"/>
  <c r="AA107" i="6" s="1"/>
  <c r="S109" i="6"/>
  <c r="AA109" i="6" s="1"/>
  <c r="S111" i="6"/>
  <c r="AA111" i="6" s="1"/>
  <c r="S113" i="6"/>
  <c r="AA113" i="6" s="1"/>
  <c r="S115" i="6"/>
  <c r="AA115" i="6" s="1"/>
  <c r="S117" i="6"/>
  <c r="AA117" i="6" s="1"/>
  <c r="S119" i="6"/>
  <c r="AA119" i="6" s="1"/>
  <c r="S94" i="6"/>
  <c r="AA94" i="6" s="1"/>
  <c r="S96" i="6"/>
  <c r="AA96" i="6" s="1"/>
  <c r="S98" i="6"/>
  <c r="AA98" i="6" s="1"/>
  <c r="S100" i="6"/>
  <c r="AA100" i="6" s="1"/>
  <c r="S102" i="6"/>
  <c r="AA102" i="6" s="1"/>
  <c r="S104" i="6"/>
  <c r="AA104" i="6" s="1"/>
  <c r="S106" i="6"/>
  <c r="AA106" i="6" s="1"/>
  <c r="S108" i="6"/>
  <c r="AA108" i="6" s="1"/>
  <c r="S110" i="6"/>
  <c r="AA110" i="6" s="1"/>
  <c r="S112" i="6"/>
  <c r="AA112" i="6" s="1"/>
  <c r="S114" i="6"/>
  <c r="AA114" i="6" s="1"/>
  <c r="S116" i="6"/>
  <c r="AA116" i="6" s="1"/>
  <c r="S118" i="6"/>
  <c r="AA118" i="6" s="1"/>
  <c r="S120" i="6"/>
  <c r="AA120" i="6" s="1"/>
  <c r="BL49" i="6"/>
  <c r="BT49" i="6" s="1"/>
  <c r="BL51" i="6"/>
  <c r="BT51" i="6" s="1"/>
  <c r="BL53" i="6"/>
  <c r="BT53" i="6" s="1"/>
  <c r="BL55" i="6"/>
  <c r="BT55" i="6" s="1"/>
  <c r="BL57" i="6"/>
  <c r="BT57" i="6" s="1"/>
  <c r="BL59" i="6"/>
  <c r="BT59" i="6" s="1"/>
  <c r="BL61" i="6"/>
  <c r="BT61" i="6" s="1"/>
  <c r="BL63" i="6"/>
  <c r="BT63" i="6" s="1"/>
  <c r="BL65" i="6"/>
  <c r="BT65" i="6" s="1"/>
  <c r="BL67" i="6"/>
  <c r="BT67" i="6" s="1"/>
  <c r="BL69" i="6"/>
  <c r="BT69" i="6" s="1"/>
  <c r="BL71" i="6"/>
  <c r="BT71" i="6" s="1"/>
  <c r="BL73" i="6"/>
  <c r="BT73" i="6" s="1"/>
  <c r="BL75" i="6"/>
  <c r="BT75" i="6" s="1"/>
  <c r="BL48" i="6"/>
  <c r="BT48" i="6" s="1"/>
  <c r="BL50" i="6"/>
  <c r="BT50" i="6" s="1"/>
  <c r="BL52" i="6"/>
  <c r="BT52" i="6" s="1"/>
  <c r="BL54" i="6"/>
  <c r="BT54" i="6" s="1"/>
  <c r="BL56" i="6"/>
  <c r="BT56" i="6" s="1"/>
  <c r="BL58" i="6"/>
  <c r="BT58" i="6" s="1"/>
  <c r="BL60" i="6"/>
  <c r="BT60" i="6" s="1"/>
  <c r="BL62" i="6"/>
  <c r="BT62" i="6" s="1"/>
  <c r="BL64" i="6"/>
  <c r="BT64" i="6" s="1"/>
  <c r="BL66" i="6"/>
  <c r="BT66" i="6" s="1"/>
  <c r="BL68" i="6"/>
  <c r="BT68" i="6" s="1"/>
  <c r="BL70" i="6"/>
  <c r="BT70" i="6" s="1"/>
  <c r="BL72" i="6"/>
  <c r="BT72" i="6" s="1"/>
  <c r="BL74" i="6"/>
  <c r="BT74" i="6" s="1"/>
  <c r="BL47" i="6"/>
  <c r="BT47" i="6" s="1"/>
  <c r="AW48" i="6"/>
  <c r="BE48" i="6" s="1"/>
  <c r="AW50" i="6"/>
  <c r="BE50" i="6" s="1"/>
  <c r="AW52" i="6"/>
  <c r="BE52" i="6" s="1"/>
  <c r="AW54" i="6"/>
  <c r="BE54" i="6" s="1"/>
  <c r="AW56" i="6"/>
  <c r="BE56" i="6" s="1"/>
  <c r="AW58" i="6"/>
  <c r="BE58" i="6" s="1"/>
  <c r="AW60" i="6"/>
  <c r="BE60" i="6" s="1"/>
  <c r="AW62" i="6"/>
  <c r="BE62" i="6" s="1"/>
  <c r="AW64" i="6"/>
  <c r="BE64" i="6" s="1"/>
  <c r="AW66" i="6"/>
  <c r="BE66" i="6" s="1"/>
  <c r="AW68" i="6"/>
  <c r="BE68" i="6" s="1"/>
  <c r="AW70" i="6"/>
  <c r="BE70" i="6" s="1"/>
  <c r="AW72" i="6"/>
  <c r="BE72" i="6" s="1"/>
  <c r="AW74" i="6"/>
  <c r="BE74" i="6" s="1"/>
  <c r="AW47" i="6"/>
  <c r="BE47" i="6" s="1"/>
  <c r="AW49" i="6"/>
  <c r="BE49" i="6" s="1"/>
  <c r="AW51" i="6"/>
  <c r="BE51" i="6" s="1"/>
  <c r="AW53" i="6"/>
  <c r="BE53" i="6" s="1"/>
  <c r="AW55" i="6"/>
  <c r="BE55" i="6" s="1"/>
  <c r="AW57" i="6"/>
  <c r="BE57" i="6" s="1"/>
  <c r="AW59" i="6"/>
  <c r="BE59" i="6" s="1"/>
  <c r="AW61" i="6"/>
  <c r="BE61" i="6" s="1"/>
  <c r="AW63" i="6"/>
  <c r="BE63" i="6" s="1"/>
  <c r="AW65" i="6"/>
  <c r="BE65" i="6" s="1"/>
  <c r="AW67" i="6"/>
  <c r="BE67" i="6" s="1"/>
  <c r="AW69" i="6"/>
  <c r="BE69" i="6" s="1"/>
  <c r="AW71" i="6"/>
  <c r="BE71" i="6" s="1"/>
  <c r="AW73" i="6"/>
  <c r="BE73" i="6" s="1"/>
  <c r="AW75" i="6"/>
  <c r="BE75" i="6" s="1"/>
  <c r="S49" i="6"/>
  <c r="AA49" i="6" s="1"/>
  <c r="S51" i="6"/>
  <c r="AA51" i="6" s="1"/>
  <c r="S53" i="6"/>
  <c r="AA53" i="6" s="1"/>
  <c r="S55" i="6"/>
  <c r="AA55" i="6" s="1"/>
  <c r="S57" i="6"/>
  <c r="AA57" i="6" s="1"/>
  <c r="S59" i="6"/>
  <c r="AA59" i="6" s="1"/>
  <c r="S61" i="6"/>
  <c r="AA61" i="6" s="1"/>
  <c r="S63" i="6"/>
  <c r="AA63" i="6" s="1"/>
  <c r="S65" i="6"/>
  <c r="AA65" i="6" s="1"/>
  <c r="S67" i="6"/>
  <c r="AA67" i="6" s="1"/>
  <c r="S69" i="6"/>
  <c r="AA69" i="6" s="1"/>
  <c r="S71" i="6"/>
  <c r="AA71" i="6" s="1"/>
  <c r="S73" i="6"/>
  <c r="AA73" i="6" s="1"/>
  <c r="S75" i="6"/>
  <c r="AA75" i="6" s="1"/>
  <c r="S48" i="6"/>
  <c r="AA48" i="6" s="1"/>
  <c r="S50" i="6"/>
  <c r="AA50" i="6" s="1"/>
  <c r="S52" i="6"/>
  <c r="AA52" i="6" s="1"/>
  <c r="S54" i="6"/>
  <c r="AA54" i="6" s="1"/>
  <c r="S56" i="6"/>
  <c r="AA56" i="6" s="1"/>
  <c r="S58" i="6"/>
  <c r="AA58" i="6" s="1"/>
  <c r="S60" i="6"/>
  <c r="AA60" i="6" s="1"/>
  <c r="S62" i="6"/>
  <c r="AA62" i="6" s="1"/>
  <c r="S64" i="6"/>
  <c r="AA64" i="6" s="1"/>
  <c r="S66" i="6"/>
  <c r="AA66" i="6" s="1"/>
  <c r="S68" i="6"/>
  <c r="AA68" i="6" s="1"/>
  <c r="S70" i="6"/>
  <c r="AA70" i="6" s="1"/>
  <c r="S72" i="6"/>
  <c r="AA72" i="6" s="1"/>
  <c r="S74" i="6"/>
  <c r="AA74" i="6" s="1"/>
  <c r="BL4" i="6"/>
  <c r="BT4" i="6" s="1"/>
  <c r="BL6" i="6"/>
  <c r="BT6" i="6" s="1"/>
  <c r="BL8" i="6"/>
  <c r="BT8" i="6" s="1"/>
  <c r="BL10" i="6"/>
  <c r="BT10" i="6" s="1"/>
  <c r="BL12" i="6"/>
  <c r="BT12" i="6" s="1"/>
  <c r="BL14" i="6"/>
  <c r="BT14" i="6" s="1"/>
  <c r="BL16" i="6"/>
  <c r="BT16" i="6" s="1"/>
  <c r="BL18" i="6"/>
  <c r="BT18" i="6" s="1"/>
  <c r="BL20" i="6"/>
  <c r="BT20" i="6" s="1"/>
  <c r="BL22" i="6"/>
  <c r="BT22" i="6" s="1"/>
  <c r="BL24" i="6"/>
  <c r="BT24" i="6" s="1"/>
  <c r="BL26" i="6"/>
  <c r="BT26" i="6" s="1"/>
  <c r="BL28" i="6"/>
  <c r="BT28" i="6" s="1"/>
  <c r="BL30" i="6"/>
  <c r="BT30" i="6" s="1"/>
  <c r="BL3" i="6"/>
  <c r="BT3" i="6" s="1"/>
  <c r="BL5" i="6"/>
  <c r="BT5" i="6" s="1"/>
  <c r="BL7" i="6"/>
  <c r="BT7" i="6" s="1"/>
  <c r="BL9" i="6"/>
  <c r="BT9" i="6" s="1"/>
  <c r="BL11" i="6"/>
  <c r="BT11" i="6" s="1"/>
  <c r="BL13" i="6"/>
  <c r="BT13" i="6" s="1"/>
  <c r="BL15" i="6"/>
  <c r="BT15" i="6" s="1"/>
  <c r="BL17" i="6"/>
  <c r="BT17" i="6" s="1"/>
  <c r="BL19" i="6"/>
  <c r="BT19" i="6" s="1"/>
  <c r="BL21" i="6"/>
  <c r="BT21" i="6" s="1"/>
  <c r="BL23" i="6"/>
  <c r="BT23" i="6" s="1"/>
  <c r="BL25" i="6"/>
  <c r="BT25" i="6" s="1"/>
  <c r="BL27" i="6"/>
  <c r="BT27" i="6" s="1"/>
  <c r="BL29" i="6"/>
  <c r="BT29" i="6" s="1"/>
  <c r="AW3" i="6"/>
  <c r="AW5" i="6"/>
  <c r="BE5" i="6" s="1"/>
  <c r="AW7" i="6"/>
  <c r="BE7" i="6" s="1"/>
  <c r="AW9" i="6"/>
  <c r="BE9" i="6" s="1"/>
  <c r="AW11" i="6"/>
  <c r="BE11" i="6" s="1"/>
  <c r="AW13" i="6"/>
  <c r="BE13" i="6" s="1"/>
  <c r="AW15" i="6"/>
  <c r="BE15" i="6" s="1"/>
  <c r="AW17" i="6"/>
  <c r="BE17" i="6" s="1"/>
  <c r="AW19" i="6"/>
  <c r="BE19" i="6" s="1"/>
  <c r="AW21" i="6"/>
  <c r="BE21" i="6" s="1"/>
  <c r="AW23" i="6"/>
  <c r="BE23" i="6" s="1"/>
  <c r="AW25" i="6"/>
  <c r="BE25" i="6" s="1"/>
  <c r="AW27" i="6"/>
  <c r="BE27" i="6" s="1"/>
  <c r="AW29" i="6"/>
  <c r="BE29" i="6" s="1"/>
  <c r="AW4" i="6"/>
  <c r="BE4" i="6" s="1"/>
  <c r="AW6" i="6"/>
  <c r="BE6" i="6" s="1"/>
  <c r="AW8" i="6"/>
  <c r="BE8" i="6" s="1"/>
  <c r="AW10" i="6"/>
  <c r="BE10" i="6" s="1"/>
  <c r="AW12" i="6"/>
  <c r="BE12" i="6" s="1"/>
  <c r="AW14" i="6"/>
  <c r="BE14" i="6" s="1"/>
  <c r="AW16" i="6"/>
  <c r="BE16" i="6" s="1"/>
  <c r="AW18" i="6"/>
  <c r="BE18" i="6" s="1"/>
  <c r="AW20" i="6"/>
  <c r="BE20" i="6" s="1"/>
  <c r="AW22" i="6"/>
  <c r="BE22" i="6" s="1"/>
  <c r="AW24" i="6"/>
  <c r="BE24" i="6" s="1"/>
  <c r="AW26" i="6"/>
  <c r="BE26" i="6" s="1"/>
  <c r="AW28" i="6"/>
  <c r="BE28" i="6" s="1"/>
  <c r="AW30" i="6"/>
  <c r="BE30" i="6" s="1"/>
  <c r="AH4" i="6"/>
  <c r="AP4" i="6" s="1"/>
  <c r="AH6" i="6"/>
  <c r="AP6" i="6" s="1"/>
  <c r="AH8" i="6"/>
  <c r="AP8" i="6" s="1"/>
  <c r="AH10" i="6"/>
  <c r="AP10" i="6" s="1"/>
  <c r="AH12" i="6"/>
  <c r="AP12" i="6" s="1"/>
  <c r="AH14" i="6"/>
  <c r="AP14" i="6" s="1"/>
  <c r="AH16" i="6"/>
  <c r="AP16" i="6" s="1"/>
  <c r="AH18" i="6"/>
  <c r="AP18" i="6" s="1"/>
  <c r="AH20" i="6"/>
  <c r="AP20" i="6" s="1"/>
  <c r="AH22" i="6"/>
  <c r="AP22" i="6" s="1"/>
  <c r="AH24" i="6"/>
  <c r="AP24" i="6" s="1"/>
  <c r="AH26" i="6"/>
  <c r="AP26" i="6" s="1"/>
  <c r="AH28" i="6"/>
  <c r="AP28" i="6" s="1"/>
  <c r="AH30" i="6"/>
  <c r="AP30" i="6" s="1"/>
  <c r="AH3" i="6"/>
  <c r="AP3" i="6" s="1"/>
  <c r="AH5" i="6"/>
  <c r="AP5" i="6" s="1"/>
  <c r="AH7" i="6"/>
  <c r="AP7" i="6" s="1"/>
  <c r="AH9" i="6"/>
  <c r="AP9" i="6" s="1"/>
  <c r="AH11" i="6"/>
  <c r="AP11" i="6" s="1"/>
  <c r="AH13" i="6"/>
  <c r="AP13" i="6" s="1"/>
  <c r="AH15" i="6"/>
  <c r="AP15" i="6" s="1"/>
  <c r="AH17" i="6"/>
  <c r="AP17" i="6" s="1"/>
  <c r="AH19" i="6"/>
  <c r="AP19" i="6" s="1"/>
  <c r="AH21" i="6"/>
  <c r="AP21" i="6" s="1"/>
  <c r="AH23" i="6"/>
  <c r="AP23" i="6" s="1"/>
  <c r="AH25" i="6"/>
  <c r="AP25" i="6" s="1"/>
  <c r="AH27" i="6"/>
  <c r="AP27" i="6" s="1"/>
  <c r="AH29" i="6"/>
  <c r="AP29" i="6" s="1"/>
  <c r="AB92" i="6" l="1"/>
  <c r="T92" i="6"/>
  <c r="AA92" i="6"/>
  <c r="BN2" i="6"/>
  <c r="BV2" i="6"/>
  <c r="AY2" i="6"/>
  <c r="BG2" i="6"/>
  <c r="AJ2" i="6"/>
  <c r="AR2" i="6"/>
  <c r="U2" i="6"/>
  <c r="AC2" i="6"/>
  <c r="U47" i="6"/>
  <c r="AC47" i="6"/>
  <c r="BF3" i="6"/>
  <c r="BE3" i="6"/>
  <c r="BE31" i="6" s="1"/>
  <c r="AP31" i="6"/>
  <c r="T27" i="6"/>
  <c r="AB27" i="6"/>
  <c r="AA27" i="6"/>
  <c r="AA24" i="6"/>
  <c r="T24" i="6"/>
  <c r="AB24" i="6"/>
  <c r="T15" i="6"/>
  <c r="AA15" i="6"/>
  <c r="AB15" i="6"/>
  <c r="T11" i="6"/>
  <c r="AA11" i="6"/>
  <c r="AB11" i="6"/>
  <c r="AA21" i="6"/>
  <c r="T21" i="6"/>
  <c r="AB21" i="6"/>
  <c r="T7" i="6"/>
  <c r="AA7" i="6"/>
  <c r="AB7" i="6"/>
  <c r="T3" i="6"/>
  <c r="AA3" i="6"/>
  <c r="AB3" i="6"/>
  <c r="AA28" i="6"/>
  <c r="T28" i="6"/>
  <c r="AB28" i="6"/>
  <c r="AA23" i="6"/>
  <c r="T23" i="6"/>
  <c r="AB23" i="6"/>
  <c r="AA19" i="6"/>
  <c r="T19" i="6"/>
  <c r="AB19" i="6"/>
  <c r="T16" i="6"/>
  <c r="AA16" i="6"/>
  <c r="AB16" i="6"/>
  <c r="T12" i="6"/>
  <c r="AA12" i="6"/>
  <c r="AB12" i="6"/>
  <c r="T8" i="6"/>
  <c r="AA8" i="6"/>
  <c r="AB8" i="6"/>
  <c r="T4" i="6"/>
  <c r="AA4" i="6"/>
  <c r="AB4" i="6"/>
  <c r="T29" i="6"/>
  <c r="AB29" i="6"/>
  <c r="AA29" i="6"/>
  <c r="AA25" i="6"/>
  <c r="T25" i="6"/>
  <c r="AB25" i="6"/>
  <c r="T17" i="6"/>
  <c r="AA17" i="6"/>
  <c r="AB17" i="6"/>
  <c r="T13" i="6"/>
  <c r="AA13" i="6"/>
  <c r="AB13" i="6"/>
  <c r="T9" i="6"/>
  <c r="AA9" i="6"/>
  <c r="AB9" i="6"/>
  <c r="AA20" i="6"/>
  <c r="T20" i="6"/>
  <c r="AB20" i="6"/>
  <c r="T5" i="6"/>
  <c r="AA5" i="6"/>
  <c r="AB5" i="6"/>
  <c r="AA30" i="6"/>
  <c r="T30" i="6"/>
  <c r="AB30" i="6"/>
  <c r="AA26" i="6"/>
  <c r="T26" i="6"/>
  <c r="AB26" i="6"/>
  <c r="AA22" i="6"/>
  <c r="T22" i="6"/>
  <c r="AB22" i="6"/>
  <c r="AA18" i="6"/>
  <c r="T18" i="6"/>
  <c r="AB18" i="6"/>
  <c r="T14" i="6"/>
  <c r="AA14" i="6"/>
  <c r="AB14" i="6"/>
  <c r="T10" i="6"/>
  <c r="AA10" i="6"/>
  <c r="AB10" i="6"/>
  <c r="T6" i="6"/>
  <c r="AA6" i="6"/>
  <c r="AB6" i="6"/>
  <c r="E24" i="6"/>
  <c r="M24" i="6"/>
  <c r="L24" i="6"/>
  <c r="E20" i="6"/>
  <c r="M20" i="6"/>
  <c r="L20" i="6"/>
  <c r="E15" i="6"/>
  <c r="M15" i="6"/>
  <c r="L15" i="6"/>
  <c r="E11" i="6"/>
  <c r="M11" i="6"/>
  <c r="L11" i="6"/>
  <c r="E7" i="6"/>
  <c r="M7" i="6"/>
  <c r="L7" i="6"/>
  <c r="E3" i="6"/>
  <c r="M3" i="6"/>
  <c r="L3" i="6"/>
  <c r="E27" i="6"/>
  <c r="L27" i="6"/>
  <c r="M27" i="6"/>
  <c r="E28" i="6"/>
  <c r="L28" i="6"/>
  <c r="M28" i="6"/>
  <c r="L23" i="6"/>
  <c r="E23" i="6"/>
  <c r="M23" i="6"/>
  <c r="L19" i="6"/>
  <c r="E19" i="6"/>
  <c r="M19" i="6"/>
  <c r="L16" i="6"/>
  <c r="E16" i="6"/>
  <c r="M16" i="6"/>
  <c r="L12" i="6"/>
  <c r="E12" i="6"/>
  <c r="M12" i="6"/>
  <c r="L8" i="6"/>
  <c r="E8" i="6"/>
  <c r="M8" i="6"/>
  <c r="L4" i="6"/>
  <c r="E4" i="6"/>
  <c r="M4" i="6"/>
  <c r="E25" i="6"/>
  <c r="M25" i="6"/>
  <c r="L25" i="6"/>
  <c r="E21" i="6"/>
  <c r="M21" i="6"/>
  <c r="L21" i="6"/>
  <c r="E17" i="6"/>
  <c r="M17" i="6"/>
  <c r="L17" i="6"/>
  <c r="E13" i="6"/>
  <c r="M13" i="6"/>
  <c r="L13" i="6"/>
  <c r="E9" i="6"/>
  <c r="M9" i="6"/>
  <c r="L9" i="6"/>
  <c r="E5" i="6"/>
  <c r="M5" i="6"/>
  <c r="L5" i="6"/>
  <c r="E29" i="6"/>
  <c r="L29" i="6"/>
  <c r="M29" i="6"/>
  <c r="E30" i="6"/>
  <c r="L30" i="6"/>
  <c r="M30" i="6"/>
  <c r="L26" i="6"/>
  <c r="E26" i="6"/>
  <c r="M26" i="6"/>
  <c r="L22" i="6"/>
  <c r="E22" i="6"/>
  <c r="M22" i="6"/>
  <c r="L18" i="6"/>
  <c r="E18" i="6"/>
  <c r="M18" i="6"/>
  <c r="L14" i="6"/>
  <c r="E14" i="6"/>
  <c r="M14" i="6"/>
  <c r="L10" i="6"/>
  <c r="E10" i="6"/>
  <c r="M10" i="6"/>
  <c r="L6" i="6"/>
  <c r="E6" i="6"/>
  <c r="M6" i="6"/>
  <c r="L2" i="6"/>
  <c r="E2" i="6"/>
  <c r="M2" i="6"/>
  <c r="U92" i="6" l="1"/>
  <c r="AC92" i="6"/>
  <c r="U6" i="6"/>
  <c r="AC6" i="6"/>
  <c r="U14" i="6"/>
  <c r="AC14" i="6"/>
  <c r="U18" i="6"/>
  <c r="AC18" i="6"/>
  <c r="U26" i="6"/>
  <c r="AC26" i="6"/>
  <c r="U13" i="6"/>
  <c r="AC13" i="6"/>
  <c r="U4" i="6"/>
  <c r="AC4" i="6"/>
  <c r="U12" i="6"/>
  <c r="AC12" i="6"/>
  <c r="AC23" i="6"/>
  <c r="U23" i="6"/>
  <c r="U7" i="6"/>
  <c r="AC7" i="6"/>
  <c r="AC21" i="6"/>
  <c r="U21" i="6"/>
  <c r="U11" i="6"/>
  <c r="AC11" i="6"/>
  <c r="U10" i="6"/>
  <c r="AC10" i="6"/>
  <c r="U22" i="6"/>
  <c r="AC22" i="6"/>
  <c r="U30" i="6"/>
  <c r="AC30" i="6"/>
  <c r="U5" i="6"/>
  <c r="AC5" i="6"/>
  <c r="U20" i="6"/>
  <c r="AC20" i="6"/>
  <c r="U9" i="6"/>
  <c r="AC9" i="6"/>
  <c r="U17" i="6"/>
  <c r="AC17" i="6"/>
  <c r="AC25" i="6"/>
  <c r="U25" i="6"/>
  <c r="U29" i="6"/>
  <c r="AC29" i="6"/>
  <c r="U8" i="6"/>
  <c r="AC8" i="6"/>
  <c r="U16" i="6"/>
  <c r="AC16" i="6"/>
  <c r="AC19" i="6"/>
  <c r="U19" i="6"/>
  <c r="U28" i="6"/>
  <c r="AC28" i="6"/>
  <c r="U3" i="6"/>
  <c r="AC3" i="6"/>
  <c r="U15" i="6"/>
  <c r="AC15" i="6"/>
  <c r="U24" i="6"/>
  <c r="AC24" i="6"/>
  <c r="U27" i="6"/>
  <c r="AC27" i="6"/>
  <c r="F2" i="6"/>
  <c r="N2" i="6"/>
  <c r="F10" i="6"/>
  <c r="N10" i="6"/>
  <c r="F18" i="6"/>
  <c r="N18" i="6"/>
  <c r="F26" i="6"/>
  <c r="N26" i="6"/>
  <c r="F30" i="6"/>
  <c r="N30" i="6"/>
  <c r="F5" i="6"/>
  <c r="N5" i="6"/>
  <c r="F13" i="6"/>
  <c r="N13" i="6"/>
  <c r="N21" i="6"/>
  <c r="F21" i="6"/>
  <c r="F8" i="6"/>
  <c r="N8" i="6"/>
  <c r="F16" i="6"/>
  <c r="N16" i="6"/>
  <c r="N23" i="6"/>
  <c r="F23" i="6"/>
  <c r="F28" i="6"/>
  <c r="N28" i="6"/>
  <c r="F3" i="6"/>
  <c r="N3" i="6"/>
  <c r="F11" i="6"/>
  <c r="N11" i="6"/>
  <c r="N20" i="6"/>
  <c r="F20" i="6"/>
  <c r="F6" i="6"/>
  <c r="N6" i="6"/>
  <c r="F14" i="6"/>
  <c r="N14" i="6"/>
  <c r="N22" i="6"/>
  <c r="F22" i="6"/>
  <c r="F29" i="6"/>
  <c r="N29" i="6"/>
  <c r="F9" i="6"/>
  <c r="N9" i="6"/>
  <c r="F17" i="6"/>
  <c r="N17" i="6"/>
  <c r="N25" i="6"/>
  <c r="F25" i="6"/>
  <c r="F4" i="6"/>
  <c r="N4" i="6"/>
  <c r="F12" i="6"/>
  <c r="N12" i="6"/>
  <c r="N19" i="6"/>
  <c r="F19" i="6"/>
  <c r="F27" i="6"/>
  <c r="N27" i="6"/>
  <c r="F7" i="6"/>
  <c r="N7" i="6"/>
  <c r="F15" i="6"/>
  <c r="N15" i="6"/>
  <c r="N24" i="6"/>
  <c r="F24" i="6"/>
  <c r="BM71" i="6"/>
  <c r="BU71" i="6"/>
  <c r="BM57" i="6"/>
  <c r="BU57" i="6"/>
  <c r="BU55" i="6"/>
  <c r="BM55" i="6"/>
  <c r="BM75" i="6"/>
  <c r="BU75" i="6"/>
  <c r="BM65" i="6"/>
  <c r="BU65" i="6"/>
  <c r="BU63" i="6"/>
  <c r="BM63" i="6"/>
  <c r="BM49" i="6"/>
  <c r="BU49" i="6"/>
  <c r="BU47" i="6"/>
  <c r="BM47" i="6"/>
  <c r="BM73" i="6"/>
  <c r="BU73" i="6"/>
  <c r="BU69" i="6"/>
  <c r="BM69" i="6"/>
  <c r="BU67" i="6"/>
  <c r="BM67" i="6"/>
  <c r="BU61" i="6"/>
  <c r="BM61" i="6"/>
  <c r="BU59" i="6"/>
  <c r="BM59" i="6"/>
  <c r="BU53" i="6"/>
  <c r="BM53" i="6"/>
  <c r="BU51" i="6"/>
  <c r="BM51" i="6"/>
  <c r="BM70" i="6"/>
  <c r="BU70" i="6"/>
  <c r="BM56" i="6"/>
  <c r="BU56" i="6"/>
  <c r="BM54" i="6"/>
  <c r="BU54" i="6"/>
  <c r="BM74" i="6"/>
  <c r="BU74" i="6"/>
  <c r="BM64" i="6"/>
  <c r="BU64" i="6"/>
  <c r="BM62" i="6"/>
  <c r="BU62" i="6"/>
  <c r="BM48" i="6"/>
  <c r="BU48" i="6"/>
  <c r="BM72" i="6"/>
  <c r="BU72" i="6"/>
  <c r="BM68" i="6"/>
  <c r="BU68" i="6"/>
  <c r="BM66" i="6"/>
  <c r="BU66" i="6"/>
  <c r="BM60" i="6"/>
  <c r="BU60" i="6"/>
  <c r="BM58" i="6"/>
  <c r="BU58" i="6"/>
  <c r="BM52" i="6"/>
  <c r="BU52" i="6"/>
  <c r="BM50" i="6"/>
  <c r="BU50" i="6"/>
  <c r="M53" i="6"/>
  <c r="E53" i="6"/>
  <c r="E60" i="6"/>
  <c r="M60" i="6"/>
  <c r="E68" i="6"/>
  <c r="M68" i="6"/>
  <c r="AX48" i="6"/>
  <c r="BF48" i="6"/>
  <c r="AX52" i="6"/>
  <c r="BF52" i="6"/>
  <c r="T75" i="6"/>
  <c r="AB75" i="6"/>
  <c r="AI73" i="6"/>
  <c r="AQ73" i="6"/>
  <c r="T67" i="6"/>
  <c r="AB67" i="6"/>
  <c r="T65" i="6"/>
  <c r="AB65" i="6"/>
  <c r="T57" i="6"/>
  <c r="AB57" i="6"/>
  <c r="E50" i="6"/>
  <c r="M50" i="6"/>
  <c r="E64" i="6"/>
  <c r="M64" i="6"/>
  <c r="E72" i="6"/>
  <c r="M72" i="6"/>
  <c r="BF55" i="6"/>
  <c r="AX55" i="6"/>
  <c r="BF59" i="6"/>
  <c r="AX59" i="6"/>
  <c r="AX63" i="6"/>
  <c r="BF63" i="6"/>
  <c r="BF67" i="6"/>
  <c r="AX67" i="6"/>
  <c r="AX71" i="6"/>
  <c r="BF71" i="6"/>
  <c r="AX75" i="6"/>
  <c r="BF75" i="6"/>
  <c r="T71" i="6"/>
  <c r="AB71" i="6"/>
  <c r="AI69" i="6"/>
  <c r="AQ69" i="6"/>
  <c r="AI64" i="6"/>
  <c r="AQ64" i="6"/>
  <c r="AI50" i="6"/>
  <c r="AQ50" i="6"/>
  <c r="M100" i="6"/>
  <c r="E100" i="6"/>
  <c r="T104" i="6"/>
  <c r="AB104" i="6"/>
  <c r="T120" i="6"/>
  <c r="AB120" i="6"/>
  <c r="M48" i="6"/>
  <c r="E48" i="6"/>
  <c r="M52" i="6"/>
  <c r="E52" i="6"/>
  <c r="M56" i="6"/>
  <c r="E56" i="6"/>
  <c r="M59" i="6"/>
  <c r="E59" i="6"/>
  <c r="M63" i="6"/>
  <c r="E63" i="6"/>
  <c r="M67" i="6"/>
  <c r="E67" i="6"/>
  <c r="M71" i="6"/>
  <c r="E71" i="6"/>
  <c r="M75" i="6"/>
  <c r="E75" i="6"/>
  <c r="BF47" i="6"/>
  <c r="AX47" i="6"/>
  <c r="BF51" i="6"/>
  <c r="AX51" i="6"/>
  <c r="AX56" i="6"/>
  <c r="BF56" i="6"/>
  <c r="AX60" i="6"/>
  <c r="BF60" i="6"/>
  <c r="BF64" i="6"/>
  <c r="AX64" i="6"/>
  <c r="AX68" i="6"/>
  <c r="BF68" i="6"/>
  <c r="BF72" i="6"/>
  <c r="AX72" i="6"/>
  <c r="T74" i="6"/>
  <c r="AB74" i="6"/>
  <c r="AI72" i="6"/>
  <c r="AQ72" i="6"/>
  <c r="T70" i="6"/>
  <c r="AB70" i="6"/>
  <c r="AQ68" i="6"/>
  <c r="AI68" i="6"/>
  <c r="T66" i="6"/>
  <c r="AB66" i="6"/>
  <c r="AI60" i="6"/>
  <c r="AQ60" i="6"/>
  <c r="AI54" i="6"/>
  <c r="AQ54" i="6"/>
  <c r="E97" i="6"/>
  <c r="M97" i="6"/>
  <c r="AB99" i="6"/>
  <c r="T99" i="6"/>
  <c r="AB103" i="6"/>
  <c r="T103" i="6"/>
  <c r="AB119" i="6"/>
  <c r="T119" i="6"/>
  <c r="T64" i="6"/>
  <c r="AB64" i="6"/>
  <c r="AI62" i="6"/>
  <c r="AQ62" i="6"/>
  <c r="T60" i="6"/>
  <c r="AB60" i="6"/>
  <c r="AQ58" i="6"/>
  <c r="AI58" i="6"/>
  <c r="AI57" i="6"/>
  <c r="AQ57" i="6"/>
  <c r="T56" i="6"/>
  <c r="AB56" i="6"/>
  <c r="AB55" i="6"/>
  <c r="T55" i="6"/>
  <c r="AI53" i="6"/>
  <c r="AQ53" i="6"/>
  <c r="AB52" i="6"/>
  <c r="T52" i="6"/>
  <c r="T51" i="6"/>
  <c r="AB51" i="6"/>
  <c r="AI49" i="6"/>
  <c r="AQ49" i="6"/>
  <c r="T48" i="6"/>
  <c r="AB48" i="6"/>
  <c r="M95" i="6"/>
  <c r="E95" i="6"/>
  <c r="M99" i="6"/>
  <c r="E99" i="6"/>
  <c r="T96" i="6"/>
  <c r="AB96" i="6"/>
  <c r="T109" i="6"/>
  <c r="AB109" i="6"/>
  <c r="T117" i="6"/>
  <c r="AB117" i="6"/>
  <c r="E104" i="6"/>
  <c r="M104" i="6"/>
  <c r="M106" i="6"/>
  <c r="E106" i="6"/>
  <c r="E108" i="6"/>
  <c r="M108" i="6"/>
  <c r="M110" i="6"/>
  <c r="E110" i="6"/>
  <c r="E112" i="6"/>
  <c r="M112" i="6"/>
  <c r="M114" i="6"/>
  <c r="E114" i="6"/>
  <c r="E116" i="6"/>
  <c r="M116" i="6"/>
  <c r="M118" i="6"/>
  <c r="E118" i="6"/>
  <c r="E120" i="6"/>
  <c r="M120" i="6"/>
  <c r="AB94" i="6"/>
  <c r="T94" i="6"/>
  <c r="AB98" i="6"/>
  <c r="T98" i="6"/>
  <c r="AB102" i="6"/>
  <c r="T102" i="6"/>
  <c r="AB107" i="6"/>
  <c r="T107" i="6"/>
  <c r="AB110" i="6"/>
  <c r="T110" i="6"/>
  <c r="AB115" i="6"/>
  <c r="T115" i="6"/>
  <c r="AB118" i="6"/>
  <c r="T118" i="6"/>
  <c r="E54" i="6"/>
  <c r="M54" i="6"/>
  <c r="E61" i="6"/>
  <c r="M61" i="6"/>
  <c r="E69" i="6"/>
  <c r="M69" i="6"/>
  <c r="AX50" i="6"/>
  <c r="BF50" i="6"/>
  <c r="AX54" i="6"/>
  <c r="BF54" i="6"/>
  <c r="AI74" i="6"/>
  <c r="AQ74" i="6"/>
  <c r="T72" i="6"/>
  <c r="AB72" i="6"/>
  <c r="AI66" i="6"/>
  <c r="AQ66" i="6"/>
  <c r="AI63" i="6"/>
  <c r="AQ63" i="6"/>
  <c r="M49" i="6"/>
  <c r="E49" i="6"/>
  <c r="N49" i="6" s="1"/>
  <c r="E57" i="6"/>
  <c r="M57" i="6"/>
  <c r="E65" i="6"/>
  <c r="M65" i="6"/>
  <c r="E73" i="6"/>
  <c r="M73" i="6"/>
  <c r="AX57" i="6"/>
  <c r="BF57" i="6"/>
  <c r="BF61" i="6"/>
  <c r="AX61" i="6"/>
  <c r="BF65" i="6"/>
  <c r="AX65" i="6"/>
  <c r="BF69" i="6"/>
  <c r="AX69" i="6"/>
  <c r="BF73" i="6"/>
  <c r="AX73" i="6"/>
  <c r="AI70" i="6"/>
  <c r="AQ70" i="6"/>
  <c r="T68" i="6"/>
  <c r="AB68" i="6"/>
  <c r="T62" i="6"/>
  <c r="AB62" i="6"/>
  <c r="T49" i="6"/>
  <c r="AB49" i="6"/>
  <c r="E93" i="6"/>
  <c r="M93" i="6"/>
  <c r="M101" i="6"/>
  <c r="E101" i="6"/>
  <c r="T112" i="6"/>
  <c r="AB112" i="6"/>
  <c r="M47" i="6"/>
  <c r="M51" i="6"/>
  <c r="E51" i="6"/>
  <c r="M55" i="6"/>
  <c r="E55" i="6"/>
  <c r="E58" i="6"/>
  <c r="M58" i="6"/>
  <c r="E62" i="6"/>
  <c r="M62" i="6"/>
  <c r="E66" i="6"/>
  <c r="M66" i="6"/>
  <c r="E70" i="6"/>
  <c r="M70" i="6"/>
  <c r="E74" i="6"/>
  <c r="M74" i="6"/>
  <c r="BF49" i="6"/>
  <c r="AX49" i="6"/>
  <c r="BF53" i="6"/>
  <c r="AX53" i="6"/>
  <c r="AX58" i="6"/>
  <c r="BF58" i="6"/>
  <c r="BF62" i="6"/>
  <c r="AX62" i="6"/>
  <c r="AX66" i="6"/>
  <c r="BF66" i="6"/>
  <c r="BF70" i="6"/>
  <c r="AX70" i="6"/>
  <c r="AX74" i="6"/>
  <c r="BF74" i="6"/>
  <c r="AQ75" i="6"/>
  <c r="AI75" i="6"/>
  <c r="T73" i="6"/>
  <c r="AB73" i="6"/>
  <c r="AQ71" i="6"/>
  <c r="AI71" i="6"/>
  <c r="T69" i="6"/>
  <c r="AB69" i="6"/>
  <c r="AQ67" i="6"/>
  <c r="AI67" i="6"/>
  <c r="T61" i="6"/>
  <c r="AB61" i="6"/>
  <c r="AI59" i="6"/>
  <c r="AQ59" i="6"/>
  <c r="T53" i="6"/>
  <c r="AB53" i="6"/>
  <c r="M96" i="6"/>
  <c r="E96" i="6"/>
  <c r="E102" i="6"/>
  <c r="M102" i="6"/>
  <c r="T100" i="6"/>
  <c r="AB100" i="6"/>
  <c r="AB111" i="6"/>
  <c r="T111" i="6"/>
  <c r="AI65" i="6"/>
  <c r="AQ65" i="6"/>
  <c r="T63" i="6"/>
  <c r="AB63" i="6"/>
  <c r="AQ61" i="6"/>
  <c r="AI61" i="6"/>
  <c r="T59" i="6"/>
  <c r="AB59" i="6"/>
  <c r="AB58" i="6"/>
  <c r="T58" i="6"/>
  <c r="AQ56" i="6"/>
  <c r="AI56" i="6"/>
  <c r="AI55" i="6"/>
  <c r="AQ55" i="6"/>
  <c r="AB54" i="6"/>
  <c r="T54" i="6"/>
  <c r="AQ52" i="6"/>
  <c r="AI52" i="6"/>
  <c r="AI51" i="6"/>
  <c r="AQ51" i="6"/>
  <c r="AB50" i="6"/>
  <c r="T50" i="6"/>
  <c r="AQ48" i="6"/>
  <c r="AI48" i="6"/>
  <c r="M94" i="6"/>
  <c r="E94" i="6"/>
  <c r="M98" i="6"/>
  <c r="E98" i="6"/>
  <c r="AB95" i="6"/>
  <c r="T95" i="6"/>
  <c r="AB106" i="6"/>
  <c r="T106" i="6"/>
  <c r="AB114" i="6"/>
  <c r="T114" i="6"/>
  <c r="E103" i="6"/>
  <c r="M103" i="6"/>
  <c r="E105" i="6"/>
  <c r="M105" i="6"/>
  <c r="E107" i="6"/>
  <c r="M107" i="6"/>
  <c r="E109" i="6"/>
  <c r="M109" i="6"/>
  <c r="E111" i="6"/>
  <c r="M111" i="6"/>
  <c r="E113" i="6"/>
  <c r="M113" i="6"/>
  <c r="E115" i="6"/>
  <c r="M115" i="6"/>
  <c r="E117" i="6"/>
  <c r="M117" i="6"/>
  <c r="E119" i="6"/>
  <c r="M119" i="6"/>
  <c r="AB93" i="6"/>
  <c r="T93" i="6"/>
  <c r="AB97" i="6"/>
  <c r="T97" i="6"/>
  <c r="AB101" i="6"/>
  <c r="T101" i="6"/>
  <c r="AB105" i="6"/>
  <c r="T105" i="6"/>
  <c r="T108" i="6"/>
  <c r="AB108" i="6"/>
  <c r="AB113" i="6"/>
  <c r="T113" i="6"/>
  <c r="T116" i="6"/>
  <c r="AB116" i="6"/>
  <c r="AQ3" i="6"/>
  <c r="AI3" i="6"/>
  <c r="AQ7" i="6"/>
  <c r="AI7" i="6"/>
  <c r="AQ11" i="6"/>
  <c r="AI11" i="6"/>
  <c r="AQ15" i="6"/>
  <c r="AI15" i="6"/>
  <c r="AQ19" i="6"/>
  <c r="AI19" i="6"/>
  <c r="AQ23" i="6"/>
  <c r="AI23" i="6"/>
  <c r="AQ27" i="6"/>
  <c r="AI27" i="6"/>
  <c r="AQ5" i="6"/>
  <c r="AI5" i="6"/>
  <c r="AQ9" i="6"/>
  <c r="AI9" i="6"/>
  <c r="AQ13" i="6"/>
  <c r="AI13" i="6"/>
  <c r="AQ17" i="6"/>
  <c r="AI17" i="6"/>
  <c r="AQ21" i="6"/>
  <c r="AI21" i="6"/>
  <c r="AQ25" i="6"/>
  <c r="AI25" i="6"/>
  <c r="AQ29" i="6"/>
  <c r="AI29" i="6"/>
  <c r="AX3" i="6"/>
  <c r="BF7" i="6"/>
  <c r="AX7" i="6"/>
  <c r="BF11" i="6"/>
  <c r="AX11" i="6"/>
  <c r="BF15" i="6"/>
  <c r="AX15" i="6"/>
  <c r="BF18" i="6"/>
  <c r="AX18" i="6"/>
  <c r="BF22" i="6"/>
  <c r="AX22" i="6"/>
  <c r="BF26" i="6"/>
  <c r="AX26" i="6"/>
  <c r="BM3" i="6"/>
  <c r="BU3" i="6"/>
  <c r="BU19" i="6"/>
  <c r="BM19" i="6"/>
  <c r="BU23" i="6"/>
  <c r="BM23" i="6"/>
  <c r="BU27" i="6"/>
  <c r="BM27" i="6"/>
  <c r="BF6" i="6"/>
  <c r="AX6" i="6"/>
  <c r="BF9" i="6"/>
  <c r="AX9" i="6"/>
  <c r="BF13" i="6"/>
  <c r="AX13" i="6"/>
  <c r="AX19" i="6"/>
  <c r="BF19" i="6"/>
  <c r="AX23" i="6"/>
  <c r="BF23" i="6"/>
  <c r="AX27" i="6"/>
  <c r="BF27" i="6"/>
  <c r="BU6" i="6"/>
  <c r="BM6" i="6"/>
  <c r="BU10" i="6"/>
  <c r="BM10" i="6"/>
  <c r="BU14" i="6"/>
  <c r="BM14" i="6"/>
  <c r="BF29" i="6"/>
  <c r="AX29" i="6"/>
  <c r="BM5" i="6"/>
  <c r="BU5" i="6"/>
  <c r="BU9" i="6"/>
  <c r="BM9" i="6"/>
  <c r="BU13" i="6"/>
  <c r="BM13" i="6"/>
  <c r="BU18" i="6"/>
  <c r="BM18" i="6"/>
  <c r="BU22" i="6"/>
  <c r="BM22" i="6"/>
  <c r="BU26" i="6"/>
  <c r="BM26" i="6"/>
  <c r="BU30" i="6"/>
  <c r="BM30" i="6"/>
  <c r="AI6" i="6"/>
  <c r="AQ6" i="6"/>
  <c r="AI10" i="6"/>
  <c r="AQ10" i="6"/>
  <c r="AI14" i="6"/>
  <c r="AQ14" i="6"/>
  <c r="AQ18" i="6"/>
  <c r="AI18" i="6"/>
  <c r="AQ22" i="6"/>
  <c r="AI22" i="6"/>
  <c r="AQ26" i="6"/>
  <c r="AI26" i="6"/>
  <c r="AQ30" i="6"/>
  <c r="AI30" i="6"/>
  <c r="AQ4" i="6"/>
  <c r="AI4" i="6"/>
  <c r="AQ8" i="6"/>
  <c r="AI8" i="6"/>
  <c r="AQ12" i="6"/>
  <c r="AI12" i="6"/>
  <c r="AQ16" i="6"/>
  <c r="AI16" i="6"/>
  <c r="AQ20" i="6"/>
  <c r="AI20" i="6"/>
  <c r="AQ24" i="6"/>
  <c r="AI24" i="6"/>
  <c r="AQ28" i="6"/>
  <c r="AI28" i="6"/>
  <c r="BF5" i="6"/>
  <c r="AX5" i="6"/>
  <c r="BF10" i="6"/>
  <c r="AX10" i="6"/>
  <c r="BF14" i="6"/>
  <c r="AX14" i="6"/>
  <c r="BF17" i="6"/>
  <c r="AX17" i="6"/>
  <c r="BF21" i="6"/>
  <c r="AX21" i="6"/>
  <c r="BF25" i="6"/>
  <c r="AX25" i="6"/>
  <c r="BU17" i="6"/>
  <c r="BM17" i="6"/>
  <c r="BU21" i="6"/>
  <c r="BM21" i="6"/>
  <c r="BU25" i="6"/>
  <c r="BM25" i="6"/>
  <c r="BU29" i="6"/>
  <c r="BM29" i="6"/>
  <c r="BF4" i="6"/>
  <c r="AX4" i="6"/>
  <c r="BF8" i="6"/>
  <c r="AX8" i="6"/>
  <c r="BF12" i="6"/>
  <c r="AX12" i="6"/>
  <c r="BF16" i="6"/>
  <c r="AX16" i="6"/>
  <c r="AX20" i="6"/>
  <c r="BF20" i="6"/>
  <c r="AX24" i="6"/>
  <c r="BF24" i="6"/>
  <c r="AX28" i="6"/>
  <c r="BF28" i="6"/>
  <c r="BU8" i="6"/>
  <c r="BM8" i="6"/>
  <c r="BU12" i="6"/>
  <c r="BM12" i="6"/>
  <c r="BM16" i="6"/>
  <c r="BU16" i="6"/>
  <c r="BF30" i="6"/>
  <c r="AX30" i="6"/>
  <c r="BU4" i="6"/>
  <c r="BM4" i="6"/>
  <c r="BU7" i="6"/>
  <c r="BM7" i="6"/>
  <c r="BU11" i="6"/>
  <c r="BM11" i="6"/>
  <c r="BU15" i="6"/>
  <c r="BM15" i="6"/>
  <c r="BU20" i="6"/>
  <c r="BM20" i="6"/>
  <c r="BU24" i="6"/>
  <c r="BM24" i="6"/>
  <c r="BU28" i="6"/>
  <c r="BM28" i="6"/>
  <c r="AQ31" i="6" l="1"/>
  <c r="AF42" i="6" s="1"/>
  <c r="AU40" i="6"/>
  <c r="AU41" i="6" s="1"/>
  <c r="BN50" i="6"/>
  <c r="BV50" i="6"/>
  <c r="BN58" i="6"/>
  <c r="BV58" i="6"/>
  <c r="BN66" i="6"/>
  <c r="BV66" i="6"/>
  <c r="BV48" i="6"/>
  <c r="BN48" i="6"/>
  <c r="BV64" i="6"/>
  <c r="BN64" i="6"/>
  <c r="BV54" i="6"/>
  <c r="BN54" i="6"/>
  <c r="BN70" i="6"/>
  <c r="BV70" i="6"/>
  <c r="BN51" i="6"/>
  <c r="BV51" i="6"/>
  <c r="BV53" i="6"/>
  <c r="BN53" i="6"/>
  <c r="BN59" i="6"/>
  <c r="BV59" i="6"/>
  <c r="BV61" i="6"/>
  <c r="BN61" i="6"/>
  <c r="BN67" i="6"/>
  <c r="BV67" i="6"/>
  <c r="BV69" i="6"/>
  <c r="BN69" i="6"/>
  <c r="BN47" i="6"/>
  <c r="BV47" i="6"/>
  <c r="BV49" i="6"/>
  <c r="BN49" i="6"/>
  <c r="BN63" i="6"/>
  <c r="BV63" i="6"/>
  <c r="BV65" i="6"/>
  <c r="BN65" i="6"/>
  <c r="BV75" i="6"/>
  <c r="BN75" i="6"/>
  <c r="BV52" i="6"/>
  <c r="BN52" i="6"/>
  <c r="BV60" i="6"/>
  <c r="BN60" i="6"/>
  <c r="BV68" i="6"/>
  <c r="BN68" i="6"/>
  <c r="BN72" i="6"/>
  <c r="BV72" i="6"/>
  <c r="BV62" i="6"/>
  <c r="BN62" i="6"/>
  <c r="BN74" i="6"/>
  <c r="BV74" i="6"/>
  <c r="BV56" i="6"/>
  <c r="BN56" i="6"/>
  <c r="BV73" i="6"/>
  <c r="BN73" i="6"/>
  <c r="BN55" i="6"/>
  <c r="BV55" i="6"/>
  <c r="BV57" i="6"/>
  <c r="BN57" i="6"/>
  <c r="BV71" i="6"/>
  <c r="BN71" i="6"/>
  <c r="AC101" i="6"/>
  <c r="U101" i="6"/>
  <c r="AC93" i="6"/>
  <c r="U93" i="6"/>
  <c r="F117" i="6"/>
  <c r="N117" i="6"/>
  <c r="F113" i="6"/>
  <c r="N113" i="6"/>
  <c r="F109" i="6"/>
  <c r="N109" i="6"/>
  <c r="F105" i="6"/>
  <c r="N105" i="6"/>
  <c r="AC114" i="6"/>
  <c r="U114" i="6"/>
  <c r="AC95" i="6"/>
  <c r="U95" i="6"/>
  <c r="F98" i="6"/>
  <c r="N98" i="6"/>
  <c r="T76" i="6"/>
  <c r="T77" i="6" s="1"/>
  <c r="U50" i="6"/>
  <c r="AC50" i="6"/>
  <c r="AJ52" i="6"/>
  <c r="AR52" i="6"/>
  <c r="U54" i="6"/>
  <c r="AC54" i="6"/>
  <c r="AR55" i="6"/>
  <c r="AJ55" i="6"/>
  <c r="AJ61" i="6"/>
  <c r="AR61" i="6"/>
  <c r="AJ65" i="6"/>
  <c r="AR65" i="6"/>
  <c r="F102" i="6"/>
  <c r="N102" i="6"/>
  <c r="AJ59" i="6"/>
  <c r="AR59" i="6"/>
  <c r="AJ71" i="6"/>
  <c r="AR71" i="6"/>
  <c r="BG49" i="6"/>
  <c r="AY49" i="6"/>
  <c r="BF76" i="6"/>
  <c r="BE76" i="6"/>
  <c r="F70" i="6"/>
  <c r="N70" i="6"/>
  <c r="F62" i="6"/>
  <c r="N62" i="6"/>
  <c r="F51" i="6"/>
  <c r="N51" i="6"/>
  <c r="L76" i="6"/>
  <c r="AC112" i="6"/>
  <c r="U112" i="6"/>
  <c r="AC62" i="6"/>
  <c r="U62" i="6"/>
  <c r="AJ70" i="6"/>
  <c r="AR70" i="6"/>
  <c r="AY73" i="6"/>
  <c r="BG73" i="6"/>
  <c r="AY65" i="6"/>
  <c r="BG65" i="6"/>
  <c r="F73" i="6"/>
  <c r="N73" i="6"/>
  <c r="F57" i="6"/>
  <c r="N57" i="6"/>
  <c r="AJ66" i="6"/>
  <c r="AR66" i="6"/>
  <c r="AJ74" i="6"/>
  <c r="AR74" i="6"/>
  <c r="BG54" i="6"/>
  <c r="AY54" i="6"/>
  <c r="F69" i="6"/>
  <c r="N69" i="6"/>
  <c r="N54" i="6"/>
  <c r="F54" i="6"/>
  <c r="U115" i="6"/>
  <c r="AC115" i="6"/>
  <c r="U107" i="6"/>
  <c r="AC107" i="6"/>
  <c r="AC98" i="6"/>
  <c r="U98" i="6"/>
  <c r="AC117" i="6"/>
  <c r="U117" i="6"/>
  <c r="AC96" i="6"/>
  <c r="U96" i="6"/>
  <c r="N99" i="6"/>
  <c r="F99" i="6"/>
  <c r="E121" i="6"/>
  <c r="E122" i="6" s="1"/>
  <c r="AR53" i="6"/>
  <c r="AJ53" i="6"/>
  <c r="AJ58" i="6"/>
  <c r="AR58" i="6"/>
  <c r="U119" i="6"/>
  <c r="AC119" i="6"/>
  <c r="AC99" i="6"/>
  <c r="U99" i="6"/>
  <c r="N97" i="6"/>
  <c r="F97" i="6"/>
  <c r="AQ76" i="6"/>
  <c r="AP76" i="6"/>
  <c r="AJ54" i="6"/>
  <c r="AR54" i="6"/>
  <c r="AJ60" i="6"/>
  <c r="AR60" i="6"/>
  <c r="AJ68" i="6"/>
  <c r="AR68" i="6"/>
  <c r="BG72" i="6"/>
  <c r="AY72" i="6"/>
  <c r="BG68" i="6"/>
  <c r="AY68" i="6"/>
  <c r="BG64" i="6"/>
  <c r="AY64" i="6"/>
  <c r="BG60" i="6"/>
  <c r="AY60" i="6"/>
  <c r="BG56" i="6"/>
  <c r="AY56" i="6"/>
  <c r="BG47" i="6"/>
  <c r="AY47" i="6"/>
  <c r="F75" i="6"/>
  <c r="N75" i="6"/>
  <c r="F67" i="6"/>
  <c r="N67" i="6"/>
  <c r="F59" i="6"/>
  <c r="N59" i="6"/>
  <c r="N52" i="6"/>
  <c r="F52" i="6"/>
  <c r="AC104" i="6"/>
  <c r="U104" i="6"/>
  <c r="T121" i="6"/>
  <c r="T122" i="6" s="1"/>
  <c r="AB121" i="6"/>
  <c r="F100" i="6"/>
  <c r="N100" i="6"/>
  <c r="L121" i="6"/>
  <c r="AJ50" i="6"/>
  <c r="AR50" i="6"/>
  <c r="AJ64" i="6"/>
  <c r="AR64" i="6"/>
  <c r="AC71" i="6"/>
  <c r="U71" i="6"/>
  <c r="AY75" i="6"/>
  <c r="BG75" i="6"/>
  <c r="F64" i="6"/>
  <c r="N64" i="6"/>
  <c r="N50" i="6"/>
  <c r="F50" i="6"/>
  <c r="AC57" i="6"/>
  <c r="U57" i="6"/>
  <c r="AC67" i="6"/>
  <c r="U67" i="6"/>
  <c r="AC75" i="6"/>
  <c r="U75" i="6"/>
  <c r="BM76" i="6"/>
  <c r="BM77" i="6" s="1"/>
  <c r="BT76" i="6"/>
  <c r="BG52" i="6"/>
  <c r="AY52" i="6"/>
  <c r="F60" i="6"/>
  <c r="N60" i="6"/>
  <c r="F53" i="6"/>
  <c r="N53" i="6"/>
  <c r="AC116" i="6"/>
  <c r="U116" i="6"/>
  <c r="AC113" i="6"/>
  <c r="U113" i="6"/>
  <c r="AC108" i="6"/>
  <c r="U108" i="6"/>
  <c r="AC105" i="6"/>
  <c r="U105" i="6"/>
  <c r="AC97" i="6"/>
  <c r="U97" i="6"/>
  <c r="F119" i="6"/>
  <c r="N119" i="6"/>
  <c r="F115" i="6"/>
  <c r="N115" i="6"/>
  <c r="F111" i="6"/>
  <c r="N111" i="6"/>
  <c r="F107" i="6"/>
  <c r="N107" i="6"/>
  <c r="F103" i="6"/>
  <c r="N103" i="6"/>
  <c r="AC106" i="6"/>
  <c r="U106" i="6"/>
  <c r="F94" i="6"/>
  <c r="N94" i="6"/>
  <c r="AA76" i="6"/>
  <c r="AB76" i="6"/>
  <c r="AJ48" i="6"/>
  <c r="AR48" i="6"/>
  <c r="AR51" i="6"/>
  <c r="AJ51" i="6"/>
  <c r="AJ56" i="6"/>
  <c r="AR56" i="6"/>
  <c r="U58" i="6"/>
  <c r="AC58" i="6"/>
  <c r="AC59" i="6"/>
  <c r="U59" i="6"/>
  <c r="AC63" i="6"/>
  <c r="U63" i="6"/>
  <c r="U111" i="6"/>
  <c r="AC111" i="6"/>
  <c r="AC100" i="6"/>
  <c r="U100" i="6"/>
  <c r="F96" i="6"/>
  <c r="N96" i="6"/>
  <c r="AC53" i="6"/>
  <c r="U53" i="6"/>
  <c r="AC61" i="6"/>
  <c r="U61" i="6"/>
  <c r="AJ67" i="6"/>
  <c r="AR67" i="6"/>
  <c r="AC69" i="6"/>
  <c r="U69" i="6"/>
  <c r="AC73" i="6"/>
  <c r="U73" i="6"/>
  <c r="AJ75" i="6"/>
  <c r="AR75" i="6"/>
  <c r="BG74" i="6"/>
  <c r="AY74" i="6"/>
  <c r="BG70" i="6"/>
  <c r="AY70" i="6"/>
  <c r="BG66" i="6"/>
  <c r="AY66" i="6"/>
  <c r="BG62" i="6"/>
  <c r="AY62" i="6"/>
  <c r="BG58" i="6"/>
  <c r="AY58" i="6"/>
  <c r="BG53" i="6"/>
  <c r="AY53" i="6"/>
  <c r="AX76" i="6"/>
  <c r="AX77" i="6" s="1"/>
  <c r="F74" i="6"/>
  <c r="N74" i="6"/>
  <c r="F66" i="6"/>
  <c r="N66" i="6"/>
  <c r="F58" i="6"/>
  <c r="N58" i="6"/>
  <c r="F55" i="6"/>
  <c r="N55" i="6"/>
  <c r="F47" i="6"/>
  <c r="N101" i="6"/>
  <c r="F101" i="6"/>
  <c r="N93" i="6"/>
  <c r="F93" i="6"/>
  <c r="AC49" i="6"/>
  <c r="U49" i="6"/>
  <c r="AC68" i="6"/>
  <c r="U68" i="6"/>
  <c r="AY69" i="6"/>
  <c r="BG69" i="6"/>
  <c r="AY61" i="6"/>
  <c r="BG61" i="6"/>
  <c r="BG57" i="6"/>
  <c r="AY57" i="6"/>
  <c r="F65" i="6"/>
  <c r="N65" i="6"/>
  <c r="M76" i="6"/>
  <c r="F49" i="6"/>
  <c r="AJ63" i="6"/>
  <c r="AR63" i="6"/>
  <c r="AC72" i="6"/>
  <c r="U72" i="6"/>
  <c r="BG50" i="6"/>
  <c r="AY50" i="6"/>
  <c r="F61" i="6"/>
  <c r="N61" i="6"/>
  <c r="E76" i="6"/>
  <c r="E77" i="6" s="1"/>
  <c r="AC118" i="6"/>
  <c r="U118" i="6"/>
  <c r="AC110" i="6"/>
  <c r="U110" i="6"/>
  <c r="AC102" i="6"/>
  <c r="U102" i="6"/>
  <c r="AC94" i="6"/>
  <c r="U94" i="6"/>
  <c r="F120" i="6"/>
  <c r="N120" i="6"/>
  <c r="F118" i="6"/>
  <c r="N118" i="6"/>
  <c r="F116" i="6"/>
  <c r="N116" i="6"/>
  <c r="F114" i="6"/>
  <c r="N114" i="6"/>
  <c r="F112" i="6"/>
  <c r="N112" i="6"/>
  <c r="F110" i="6"/>
  <c r="N110" i="6"/>
  <c r="F108" i="6"/>
  <c r="N108" i="6"/>
  <c r="F106" i="6"/>
  <c r="N106" i="6"/>
  <c r="F104" i="6"/>
  <c r="N104" i="6"/>
  <c r="AC109" i="6"/>
  <c r="U109" i="6"/>
  <c r="N95" i="6"/>
  <c r="F95" i="6"/>
  <c r="M121" i="6"/>
  <c r="U48" i="6"/>
  <c r="AC48" i="6"/>
  <c r="AR49" i="6"/>
  <c r="AJ49" i="6"/>
  <c r="U51" i="6"/>
  <c r="AC51" i="6"/>
  <c r="U52" i="6"/>
  <c r="AC52" i="6"/>
  <c r="U55" i="6"/>
  <c r="AC55" i="6"/>
  <c r="U56" i="6"/>
  <c r="AC56" i="6"/>
  <c r="AR57" i="6"/>
  <c r="AJ57" i="6"/>
  <c r="AC60" i="6"/>
  <c r="U60" i="6"/>
  <c r="AJ62" i="6"/>
  <c r="AR62" i="6"/>
  <c r="AC64" i="6"/>
  <c r="U64" i="6"/>
  <c r="U103" i="6"/>
  <c r="AC103" i="6"/>
  <c r="AI76" i="6"/>
  <c r="AI77" i="6" s="1"/>
  <c r="AC66" i="6"/>
  <c r="U66" i="6"/>
  <c r="AC70" i="6"/>
  <c r="U70" i="6"/>
  <c r="AJ72" i="6"/>
  <c r="AR72" i="6"/>
  <c r="AC74" i="6"/>
  <c r="U74" i="6"/>
  <c r="BG51" i="6"/>
  <c r="AY51" i="6"/>
  <c r="F71" i="6"/>
  <c r="N71" i="6"/>
  <c r="F63" i="6"/>
  <c r="N63" i="6"/>
  <c r="N56" i="6"/>
  <c r="F56" i="6"/>
  <c r="N48" i="6"/>
  <c r="F48" i="6"/>
  <c r="AC120" i="6"/>
  <c r="U120" i="6"/>
  <c r="AA121" i="6"/>
  <c r="AJ69" i="6"/>
  <c r="AR69" i="6"/>
  <c r="BG71" i="6"/>
  <c r="AY71" i="6"/>
  <c r="AY67" i="6"/>
  <c r="BG67" i="6"/>
  <c r="BG63" i="6"/>
  <c r="AY63" i="6"/>
  <c r="AY59" i="6"/>
  <c r="BG59" i="6"/>
  <c r="BG55" i="6"/>
  <c r="AY55" i="6"/>
  <c r="F72" i="6"/>
  <c r="N72" i="6"/>
  <c r="AC65" i="6"/>
  <c r="U65" i="6"/>
  <c r="AJ73" i="6"/>
  <c r="AR73" i="6"/>
  <c r="BU76" i="6"/>
  <c r="BG48" i="6"/>
  <c r="AY48" i="6"/>
  <c r="F68" i="6"/>
  <c r="N68" i="6"/>
  <c r="L31" i="6"/>
  <c r="BN28" i="6"/>
  <c r="BV28" i="6"/>
  <c r="BN20" i="6"/>
  <c r="BV20" i="6"/>
  <c r="BV11" i="6"/>
  <c r="BN11" i="6"/>
  <c r="BV4" i="6"/>
  <c r="BN4" i="6"/>
  <c r="BV12" i="6"/>
  <c r="BN12" i="6"/>
  <c r="AY24" i="6"/>
  <c r="BG24" i="6"/>
  <c r="BG8" i="6"/>
  <c r="AY8" i="6"/>
  <c r="BV29" i="6"/>
  <c r="BN29" i="6"/>
  <c r="BV21" i="6"/>
  <c r="BN21" i="6"/>
  <c r="AY21" i="6"/>
  <c r="BG21" i="6"/>
  <c r="BG14" i="6"/>
  <c r="AY14" i="6"/>
  <c r="AY5" i="6"/>
  <c r="BG5" i="6"/>
  <c r="AR28" i="6"/>
  <c r="AJ28" i="6"/>
  <c r="AR20" i="6"/>
  <c r="AJ20" i="6"/>
  <c r="AJ12" i="6"/>
  <c r="AR12" i="6"/>
  <c r="AJ4" i="6"/>
  <c r="AR4" i="6"/>
  <c r="AR26" i="6"/>
  <c r="AJ26" i="6"/>
  <c r="AR18" i="6"/>
  <c r="AJ18" i="6"/>
  <c r="AJ14" i="6"/>
  <c r="AR14" i="6"/>
  <c r="AJ6" i="6"/>
  <c r="AR6" i="6"/>
  <c r="T31" i="6"/>
  <c r="T32" i="6" s="1"/>
  <c r="BN30" i="6"/>
  <c r="BV30" i="6"/>
  <c r="BN22" i="6"/>
  <c r="BV22" i="6"/>
  <c r="BN13" i="6"/>
  <c r="BV13" i="6"/>
  <c r="BN5" i="6"/>
  <c r="BV5" i="6"/>
  <c r="BU31" i="6"/>
  <c r="AY29" i="6"/>
  <c r="BG29" i="6"/>
  <c r="BN14" i="6"/>
  <c r="BV14" i="6"/>
  <c r="BN6" i="6"/>
  <c r="BV6" i="6"/>
  <c r="BG23" i="6"/>
  <c r="AY23" i="6"/>
  <c r="AY13" i="6"/>
  <c r="BG13" i="6"/>
  <c r="BF31" i="6"/>
  <c r="BV23" i="6"/>
  <c r="BN23" i="6"/>
  <c r="BN3" i="6"/>
  <c r="BV3" i="6"/>
  <c r="BG22" i="6"/>
  <c r="AY22" i="6"/>
  <c r="BG11" i="6"/>
  <c r="AY11" i="6"/>
  <c r="AY7" i="6"/>
  <c r="BG7" i="6"/>
  <c r="AJ25" i="6"/>
  <c r="AR25" i="6"/>
  <c r="AJ17" i="6"/>
  <c r="AR17" i="6"/>
  <c r="AJ13" i="6"/>
  <c r="AR13" i="6"/>
  <c r="AR5" i="6"/>
  <c r="AJ5" i="6"/>
  <c r="AA31" i="6"/>
  <c r="AR23" i="6"/>
  <c r="AJ23" i="6"/>
  <c r="AJ11" i="6"/>
  <c r="AR11" i="6"/>
  <c r="AR3" i="6"/>
  <c r="AJ3" i="6"/>
  <c r="BN24" i="6"/>
  <c r="BV24" i="6"/>
  <c r="BV15" i="6"/>
  <c r="BN15" i="6"/>
  <c r="BV7" i="6"/>
  <c r="BN7" i="6"/>
  <c r="BG30" i="6"/>
  <c r="AY30" i="6"/>
  <c r="BV16" i="6"/>
  <c r="BN16" i="6"/>
  <c r="BV8" i="6"/>
  <c r="BN8" i="6"/>
  <c r="BG28" i="6"/>
  <c r="AY28" i="6"/>
  <c r="BG20" i="6"/>
  <c r="AY20" i="6"/>
  <c r="AY16" i="6"/>
  <c r="BG16" i="6"/>
  <c r="BG12" i="6"/>
  <c r="AY12" i="6"/>
  <c r="AY4" i="6"/>
  <c r="BG4" i="6"/>
  <c r="BV25" i="6"/>
  <c r="BN25" i="6"/>
  <c r="BV17" i="6"/>
  <c r="BN17" i="6"/>
  <c r="BG25" i="6"/>
  <c r="AY25" i="6"/>
  <c r="BG17" i="6"/>
  <c r="AY17" i="6"/>
  <c r="BG10" i="6"/>
  <c r="AY10" i="6"/>
  <c r="AX31" i="6"/>
  <c r="AX32" i="6" s="1"/>
  <c r="AR24" i="6"/>
  <c r="AJ24" i="6"/>
  <c r="AR16" i="6"/>
  <c r="AJ16" i="6"/>
  <c r="AJ8" i="6"/>
  <c r="AR8" i="6"/>
  <c r="AR30" i="6"/>
  <c r="AJ30" i="6"/>
  <c r="AR22" i="6"/>
  <c r="AJ22" i="6"/>
  <c r="AJ10" i="6"/>
  <c r="AR10" i="6"/>
  <c r="AB31" i="6"/>
  <c r="BN26" i="6"/>
  <c r="BV26" i="6"/>
  <c r="BN18" i="6"/>
  <c r="BV18" i="6"/>
  <c r="BN9" i="6"/>
  <c r="BV9" i="6"/>
  <c r="BT31" i="6"/>
  <c r="BM31" i="6"/>
  <c r="BM32" i="6" s="1"/>
  <c r="BN10" i="6"/>
  <c r="BV10" i="6"/>
  <c r="AY27" i="6"/>
  <c r="BG27" i="6"/>
  <c r="AY19" i="6"/>
  <c r="BG19" i="6"/>
  <c r="AY9" i="6"/>
  <c r="BG9" i="6"/>
  <c r="AY6" i="6"/>
  <c r="BG6" i="6"/>
  <c r="BV27" i="6"/>
  <c r="BN27" i="6"/>
  <c r="BV19" i="6"/>
  <c r="BN19" i="6"/>
  <c r="AY26" i="6"/>
  <c r="BG26" i="6"/>
  <c r="AY18" i="6"/>
  <c r="BG18" i="6"/>
  <c r="BG15" i="6"/>
  <c r="AY15" i="6"/>
  <c r="AY3" i="6"/>
  <c r="BG3" i="6"/>
  <c r="AJ29" i="6"/>
  <c r="AR29" i="6"/>
  <c r="AJ21" i="6"/>
  <c r="AR21" i="6"/>
  <c r="AJ9" i="6"/>
  <c r="AR9" i="6"/>
  <c r="AI31" i="6"/>
  <c r="AI32" i="6" s="1"/>
  <c r="AR27" i="6"/>
  <c r="AJ27" i="6"/>
  <c r="AR19" i="6"/>
  <c r="AJ19" i="6"/>
  <c r="AJ15" i="6"/>
  <c r="AR15" i="6"/>
  <c r="AJ7" i="6"/>
  <c r="AR7" i="6"/>
  <c r="E31" i="6"/>
  <c r="E32" i="6" s="1"/>
  <c r="M31" i="6"/>
  <c r="BJ42" i="6" l="1"/>
  <c r="N76" i="6"/>
  <c r="B89" i="6" s="1"/>
  <c r="AU42" i="6"/>
  <c r="AF40" i="6"/>
  <c r="AF41" i="6" s="1"/>
  <c r="BJ40" i="6"/>
  <c r="BJ41" i="6" s="1"/>
  <c r="Q132" i="6"/>
  <c r="Q130" i="6"/>
  <c r="BJ85" i="6"/>
  <c r="BJ87" i="6"/>
  <c r="B130" i="6"/>
  <c r="B132" i="6"/>
  <c r="B85" i="6"/>
  <c r="B87" i="6"/>
  <c r="Q42" i="6"/>
  <c r="Q40" i="6"/>
  <c r="Q41" i="6" s="1"/>
  <c r="Q85" i="6"/>
  <c r="Q87" i="6"/>
  <c r="AF85" i="6"/>
  <c r="AF87" i="6"/>
  <c r="AU85" i="6"/>
  <c r="AU87" i="6"/>
  <c r="B42" i="6"/>
  <c r="N121" i="6"/>
  <c r="B134" i="6" s="1"/>
  <c r="B40" i="6"/>
  <c r="F76" i="6"/>
  <c r="AC121" i="6"/>
  <c r="Q134" i="6" s="1"/>
  <c r="BG76" i="6"/>
  <c r="AU89" i="6" s="1"/>
  <c r="AR76" i="6"/>
  <c r="AF89" i="6" s="1"/>
  <c r="AC76" i="6"/>
  <c r="Q89" i="6" s="1"/>
  <c r="F121" i="6"/>
  <c r="AJ76" i="6"/>
  <c r="BN76" i="6"/>
  <c r="BV76" i="6"/>
  <c r="BJ89" i="6" s="1"/>
  <c r="U121" i="6"/>
  <c r="AY76" i="6"/>
  <c r="U76" i="6"/>
  <c r="BV31" i="6"/>
  <c r="BJ44" i="6" s="1"/>
  <c r="N31" i="6"/>
  <c r="B44" i="6" s="1"/>
  <c r="AJ31" i="6"/>
  <c r="AY31" i="6"/>
  <c r="BN31" i="6"/>
  <c r="BG31" i="6"/>
  <c r="AU44" i="6" s="1"/>
  <c r="AC31" i="6"/>
  <c r="Q44" i="6" s="1"/>
  <c r="AR31" i="6"/>
  <c r="AF44" i="6" s="1"/>
  <c r="U31" i="6"/>
  <c r="F31" i="6"/>
  <c r="Q131" i="6" l="1"/>
  <c r="AU86" i="6"/>
  <c r="AF86" i="6"/>
  <c r="Q86" i="6"/>
  <c r="B86" i="6"/>
  <c r="B131" i="6"/>
  <c r="BJ86" i="6"/>
  <c r="B41" i="6"/>
</calcChain>
</file>

<file path=xl/sharedStrings.xml><?xml version="1.0" encoding="utf-8"?>
<sst xmlns="http://schemas.openxmlformats.org/spreadsheetml/2006/main" count="1007" uniqueCount="112">
  <si>
    <t>World</t>
  </si>
  <si>
    <t>Europe</t>
  </si>
  <si>
    <t>European Union</t>
  </si>
  <si>
    <t>Middle-East</t>
  </si>
  <si>
    <t>Asia</t>
  </si>
  <si>
    <t>CIS</t>
  </si>
  <si>
    <t>Crude oil production (Mt)</t>
  </si>
  <si>
    <t>Oil products domestic consumption (Mt)</t>
  </si>
  <si>
    <t>Natural gas domestic consumption (bcm)</t>
  </si>
  <si>
    <t>World RE</t>
  </si>
  <si>
    <t>World NGDC</t>
  </si>
  <si>
    <t>World OPDC</t>
  </si>
  <si>
    <t>World COP</t>
  </si>
  <si>
    <t>United States</t>
  </si>
  <si>
    <t>Natural gas production (bcm)</t>
  </si>
  <si>
    <t>World NGP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</si>
  <si>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</si>
  <si>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</si>
  <si>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</si>
  <si>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</si>
  <si>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</si>
  <si>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</si>
  <si>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</si>
  <si>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</si>
  <si>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</si>
  <si>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</si>
  <si>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</si>
  <si>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</si>
  <si>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</si>
  <si>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</si>
  <si>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</si>
  <si>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</si>
  <si>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</si>
  <si>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</si>
  <si>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</si>
  <si>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</si>
  <si>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</si>
  <si>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</si>
  <si>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</si>
  <si>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</si>
  <si>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</si>
  <si>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</si>
  <si>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Russian Federation</t>
  </si>
  <si>
    <t>World EPOGC</t>
  </si>
  <si>
    <t>F</t>
  </si>
  <si>
    <t>y^</t>
  </si>
  <si>
    <t>έ</t>
  </si>
  <si>
    <t>e^2</t>
  </si>
  <si>
    <t>х - Хaverage</t>
  </si>
  <si>
    <t>у - уaverage</t>
  </si>
  <si>
    <t>(х- хaverage)*(у- у сред)</t>
  </si>
  <si>
    <t>(х - х average) ^2</t>
  </si>
  <si>
    <t>(у - уaverage) ^2</t>
  </si>
  <si>
    <t>(y^-y)^2</t>
  </si>
  <si>
    <r>
      <t>|</t>
    </r>
    <r>
      <rPr>
        <sz val="11"/>
        <color theme="1"/>
        <rFont val="Calibri"/>
        <family val="2"/>
        <charset val="204"/>
      </rPr>
      <t>έ/y|</t>
    </r>
  </si>
  <si>
    <t>TSS</t>
  </si>
  <si>
    <t>ESS</t>
  </si>
  <si>
    <t>RSS</t>
  </si>
  <si>
    <t>а0</t>
  </si>
  <si>
    <t>a1</t>
  </si>
  <si>
    <t>x average</t>
  </si>
  <si>
    <t>у average</t>
  </si>
  <si>
    <t>cov</t>
  </si>
  <si>
    <t>Dх</t>
  </si>
  <si>
    <t>Dу</t>
  </si>
  <si>
    <t>R^2</t>
  </si>
  <si>
    <t>R</t>
  </si>
  <si>
    <t>F-crit</t>
  </si>
  <si>
    <t>А</t>
  </si>
  <si>
    <t>Year</t>
  </si>
  <si>
    <t>(y^-y average)^2</t>
  </si>
  <si>
    <t>Correlation between Renewables in electricity production and Crude Oil Production</t>
  </si>
  <si>
    <t>Correlation between Renewables in electricity production and Oil Products Domestic Consumption</t>
  </si>
  <si>
    <t>Correlation between Renewables in electricity production and Natural Gas Domestic Consumption</t>
  </si>
  <si>
    <t>Correlation between Renewables in electricity production and Natural Gas Production</t>
  </si>
  <si>
    <t>United States OPDC</t>
  </si>
  <si>
    <t>European Union COP</t>
  </si>
  <si>
    <t>United States NGDC</t>
  </si>
  <si>
    <t>Europe NGP</t>
  </si>
  <si>
    <t>World CALP</t>
  </si>
  <si>
    <t>Europe CALP</t>
  </si>
  <si>
    <t>European Union CALP</t>
  </si>
  <si>
    <t>CIS CALP</t>
  </si>
  <si>
    <t>United States CALP</t>
  </si>
  <si>
    <t>Asia CALP</t>
  </si>
  <si>
    <t>World CALDC</t>
  </si>
  <si>
    <t>Europe CALDC</t>
  </si>
  <si>
    <t>European Union CALDC</t>
  </si>
  <si>
    <t>CIS CALDC</t>
  </si>
  <si>
    <t>United States CALDC</t>
  </si>
  <si>
    <t>Asia CALDC</t>
  </si>
  <si>
    <t>Correlation between Renewables in electricity production and Coal and lignite domestic consumption (Mt)</t>
  </si>
  <si>
    <t>Correlation between Renewables in electricity production and Coal and lignite production (Mt)</t>
  </si>
  <si>
    <t>A</t>
  </si>
  <si>
    <t>Electricity production by renewables (Twh)</t>
  </si>
  <si>
    <t>Electricity production from oil, gas and coal sources (TWh)</t>
  </si>
  <si>
    <t>-</t>
  </si>
  <si>
    <t>European COP</t>
  </si>
  <si>
    <t>EU OPDC</t>
  </si>
  <si>
    <t>EU NGDC</t>
  </si>
  <si>
    <t>Asia NGP</t>
  </si>
  <si>
    <t>World OPDC (Mt)</t>
  </si>
  <si>
    <t>World RE (TWh)</t>
  </si>
  <si>
    <t>World COP (Mt)</t>
  </si>
  <si>
    <t>World NGDC (bcm)</t>
  </si>
  <si>
    <t>World NGP (bcm)</t>
  </si>
  <si>
    <t>World CALP (Mt)</t>
  </si>
  <si>
    <t>World CALDC (Mt)</t>
  </si>
  <si>
    <t>Europe EPOGC</t>
  </si>
  <si>
    <t>Middle East OPDC</t>
  </si>
  <si>
    <t>Russian Federation EPOGC</t>
  </si>
  <si>
    <t>United States EPOGC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</si>
</sst>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00000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</font>
    <font>
      <i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rgb="FF000000"/>
      <name val="Arial"/>
      <family val="2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ill="1" applyBorder="1" applyAlignment="1"/>
    <xf numFmtId="0" fontId="0" fillId="0" borderId="1" xfId="0" applyFill="1" applyBorder="1" applyAlignment="1"/>
    <xf numFmtId="0" fontId="3" fillId="0" borderId="2" xfId="0" applyFont="1" applyFill="1" applyBorder="1" applyAlignment="1">
      <alignment horizontal="center"/>
    </xf>
    <xf numFmtId="0" fontId="1" fillId="0" borderId="0" xfId="0" applyFont="1"/>
    <xf numFmtId="0" fontId="6" fillId="0" borderId="0" xfId="0" applyFont="1"/>
    <xf numFmtId="0" fontId="7" fillId="0" borderId="3" xfId="0" applyFont="1" applyBorder="1"/>
    <xf numFmtId="1" fontId="7" fillId="0" borderId="3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1" fontId="5" fillId="0" borderId="3" xfId="0" applyNumberFormat="1" applyFont="1" applyBorder="1" applyAlignment="1">
      <alignment horizontal="right"/>
    </xf>
    <xf numFmtId="0" fontId="7" fillId="2" borderId="4" xfId="0" applyFont="1" applyFill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right"/>
    </xf>
    <xf numFmtId="0" fontId="0" fillId="3" borderId="3" xfId="0" applyFill="1" applyBorder="1"/>
    <xf numFmtId="0" fontId="0" fillId="0" borderId="0" xfId="0" applyAlignment="1">
      <alignment horizontal="center" vertical="center" wrapText="1"/>
    </xf>
    <xf numFmtId="0" fontId="0" fillId="4" borderId="3" xfId="0" applyFill="1" applyBorder="1"/>
    <xf numFmtId="0" fontId="0" fillId="0" borderId="3" xfId="0" applyBorder="1"/>
    <xf numFmtId="0" fontId="0" fillId="4" borderId="3" xfId="0" applyFill="1" applyBorder="1" applyAlignment="1">
      <alignment horizontal="center" vertical="center"/>
    </xf>
    <xf numFmtId="0" fontId="0" fillId="0" borderId="0" xfId="0"/>
    <xf numFmtId="0" fontId="8" fillId="4" borderId="3" xfId="0" applyFont="1" applyFill="1" applyBorder="1"/>
    <xf numFmtId="0" fontId="0" fillId="4" borderId="5" xfId="0" applyFill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2" fontId="0" fillId="4" borderId="3" xfId="0" applyNumberFormat="1" applyFill="1" applyBorder="1"/>
    <xf numFmtId="1" fontId="0" fillId="4" borderId="3" xfId="0" applyNumberFormat="1" applyFill="1" applyBorder="1"/>
    <xf numFmtId="0" fontId="0" fillId="0" borderId="0" xfId="0"/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0" borderId="0" xfId="0"/>
    <xf numFmtId="10" fontId="0" fillId="0" borderId="0" xfId="1" applyNumberFormat="1" applyFont="1"/>
    <xf numFmtId="10" fontId="0" fillId="0" borderId="3" xfId="1" applyNumberFormat="1" applyFont="1" applyBorder="1"/>
    <xf numFmtId="2" fontId="0" fillId="3" borderId="3" xfId="0" applyNumberFormat="1" applyFill="1" applyBorder="1"/>
    <xf numFmtId="164" fontId="0" fillId="3" borderId="3" xfId="0" applyNumberFormat="1" applyFill="1" applyBorder="1"/>
    <xf numFmtId="165" fontId="0" fillId="3" borderId="3" xfId="0" applyNumberFormat="1" applyFill="1" applyBorder="1"/>
    <xf numFmtId="0" fontId="0" fillId="0" borderId="0" xfId="0" applyAlignment="1">
      <alignment horizontal="left"/>
    </xf>
    <xf numFmtId="166" fontId="0" fillId="3" borderId="3" xfId="0" applyNumberFormat="1" applyFill="1" applyBorder="1"/>
    <xf numFmtId="0" fontId="6" fillId="0" borderId="0" xfId="0" applyFont="1"/>
    <xf numFmtId="0" fontId="9" fillId="0" borderId="0" xfId="0" applyFont="1"/>
    <xf numFmtId="0" fontId="0" fillId="0" borderId="0" xfId="0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84996851378157E-2"/>
          <c:y val="0.20845417439197161"/>
          <c:w val="0.94856268054050652"/>
          <c:h val="0.74100808594094336"/>
        </c:manualLayout>
      </c:layout>
      <c:lineChart>
        <c:grouping val="standard"/>
        <c:varyColors val="0"/>
        <c:ser>
          <c:idx val="0"/>
          <c:order val="0"/>
          <c:tx>
            <c:strRef>
              <c:f>Correlation1!$A$38</c:f>
              <c:strCache>
                <c:ptCount val="1"/>
                <c:pt idx="0">
                  <c:v>World RE (TWh)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numRef>
              <c:f>Correlation1!$B$37:$AE$37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Correlation1!$B$38:$AE$38</c:f>
              <c:numCache>
                <c:formatCode>General</c:formatCode>
                <c:ptCount val="30"/>
                <c:pt idx="0">
                  <c:v>2346.5701079958021</c:v>
                </c:pt>
                <c:pt idx="1">
                  <c:v>2392.8469911721709</c:v>
                </c:pt>
                <c:pt idx="2">
                  <c:v>2405.147046980816</c:v>
                </c:pt>
                <c:pt idx="3">
                  <c:v>2540.9305556320951</c:v>
                </c:pt>
                <c:pt idx="4">
                  <c:v>2569.9713112029067</c:v>
                </c:pt>
                <c:pt idx="5">
                  <c:v>2702.0085770438009</c:v>
                </c:pt>
                <c:pt idx="6">
                  <c:v>2743.4386395435808</c:v>
                </c:pt>
                <c:pt idx="7">
                  <c:v>2784.9374552358945</c:v>
                </c:pt>
                <c:pt idx="8">
                  <c:v>2807.7347146921625</c:v>
                </c:pt>
                <c:pt idx="9">
                  <c:v>2831.4889047874713</c:v>
                </c:pt>
                <c:pt idx="10">
                  <c:v>2911.605791226827</c:v>
                </c:pt>
                <c:pt idx="11">
                  <c:v>2860.8594639025564</c:v>
                </c:pt>
                <c:pt idx="12">
                  <c:v>2962.7628614514015</c:v>
                </c:pt>
                <c:pt idx="13">
                  <c:v>3002.1051735412962</c:v>
                </c:pt>
                <c:pt idx="14">
                  <c:v>3208.9529266223572</c:v>
                </c:pt>
                <c:pt idx="15">
                  <c:v>3379.1380355461229</c:v>
                </c:pt>
                <c:pt idx="16">
                  <c:v>3529.1548539497171</c:v>
                </c:pt>
                <c:pt idx="17">
                  <c:v>3632.1210673038877</c:v>
                </c:pt>
                <c:pt idx="18">
                  <c:v>3829.4377427533323</c:v>
                </c:pt>
                <c:pt idx="19">
                  <c:v>3971.0372422667479</c:v>
                </c:pt>
                <c:pt idx="20">
                  <c:v>4290.7344257380519</c:v>
                </c:pt>
                <c:pt idx="21">
                  <c:v>4506.6597706041575</c:v>
                </c:pt>
                <c:pt idx="22">
                  <c:v>4823.8038819825433</c:v>
                </c:pt>
                <c:pt idx="23">
                  <c:v>5154.3524644771969</c:v>
                </c:pt>
                <c:pt idx="24">
                  <c:v>5397.6574519088808</c:v>
                </c:pt>
                <c:pt idx="25">
                  <c:v>5623.6510450948408</c:v>
                </c:pt>
                <c:pt idx="26">
                  <c:v>6041.3207177375625</c:v>
                </c:pt>
                <c:pt idx="27">
                  <c:v>6383.1861047341108</c:v>
                </c:pt>
                <c:pt idx="28">
                  <c:v>6805.779659920684</c:v>
                </c:pt>
                <c:pt idx="29">
                  <c:v>7164.3578321858131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57-438C-A12C-31617C6FC4B8}"/>
            </c:ext>
          </c:extLst>
        </c:ser>
        <c:ser>
          <c:idx val="1"/>
          <c:order val="1"/>
          <c:tx>
            <c:strRef>
              <c:f>Correlation1!$A$39</c:f>
              <c:strCache>
                <c:ptCount val="1"/>
                <c:pt idx="0">
                  <c:v>World COP (Mt)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numRef>
              <c:f>Correlation1!$B$37:$AE$37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Correlation1!$B$39:$AE$39</c:f>
              <c:numCache>
                <c:formatCode>0</c:formatCode>
                <c:ptCount val="30"/>
                <c:pt idx="0">
                  <c:v>3175.4930677970001</c:v>
                </c:pt>
                <c:pt idx="1">
                  <c:v>3175.0555389830001</c:v>
                </c:pt>
                <c:pt idx="2">
                  <c:v>3214.7335262749998</c:v>
                </c:pt>
                <c:pt idx="3">
                  <c:v>3241.9985120209999</c:v>
                </c:pt>
                <c:pt idx="4">
                  <c:v>3272.242441464</c:v>
                </c:pt>
                <c:pt idx="5">
                  <c:v>3324.1651515120002</c:v>
                </c:pt>
                <c:pt idx="6">
                  <c:v>3415.1583527110001</c:v>
                </c:pt>
                <c:pt idx="7">
                  <c:v>3510.4970660859999</c:v>
                </c:pt>
                <c:pt idx="8">
                  <c:v>3571.833077966</c:v>
                </c:pt>
                <c:pt idx="9">
                  <c:v>3501.7339779660001</c:v>
                </c:pt>
                <c:pt idx="10">
                  <c:v>3629.7150000000001</c:v>
                </c:pt>
                <c:pt idx="11">
                  <c:v>3630.877</c:v>
                </c:pt>
                <c:pt idx="12">
                  <c:v>3605.3306447999998</c:v>
                </c:pt>
                <c:pt idx="13">
                  <c:v>3743.5572895999999</c:v>
                </c:pt>
                <c:pt idx="14">
                  <c:v>3909.0032895999998</c:v>
                </c:pt>
                <c:pt idx="15">
                  <c:v>3953.6722896000001</c:v>
                </c:pt>
                <c:pt idx="16">
                  <c:v>3988.2110070099998</c:v>
                </c:pt>
                <c:pt idx="17">
                  <c:v>3963.888610818</c:v>
                </c:pt>
                <c:pt idx="18">
                  <c:v>3991.5612659029998</c:v>
                </c:pt>
                <c:pt idx="19">
                  <c:v>3906.6031498299999</c:v>
                </c:pt>
                <c:pt idx="20">
                  <c:v>3994.4764527960001</c:v>
                </c:pt>
                <c:pt idx="21">
                  <c:v>4038.8822991369998</c:v>
                </c:pt>
                <c:pt idx="22">
                  <c:v>4125.9614882260003</c:v>
                </c:pt>
                <c:pt idx="23">
                  <c:v>4137.8086910149996</c:v>
                </c:pt>
                <c:pt idx="24">
                  <c:v>4226.0784989210006</c:v>
                </c:pt>
                <c:pt idx="25">
                  <c:v>4329.2300001399999</c:v>
                </c:pt>
                <c:pt idx="26">
                  <c:v>4388.8203528370004</c:v>
                </c:pt>
                <c:pt idx="27">
                  <c:v>4391.7473879919999</c:v>
                </c:pt>
                <c:pt idx="28">
                  <c:v>4469.3211450600002</c:v>
                </c:pt>
                <c:pt idx="29">
                  <c:v>4437.9746800070006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57-438C-A12C-31617C6FC4B8}"/>
            </c:ext>
          </c:extLst>
        </c:ser>
        <c:ser>
          <c:idx val="2"/>
          <c:order val="2"/>
          <c:tx>
            <c:strRef>
              <c:f>Correlation1!$A$58</c:f>
              <c:strCache>
                <c:ptCount val="1"/>
                <c:pt idx="0">
                  <c:v>World OPDC (Mt)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val>
            <c:numRef>
              <c:f>Correlation1!$B$58:$AE$58</c:f>
              <c:numCache>
                <c:formatCode>0</c:formatCode>
                <c:ptCount val="30"/>
                <c:pt idx="0">
                  <c:v>3088.0597208569998</c:v>
                </c:pt>
                <c:pt idx="1">
                  <c:v>3114.9157194949998</c:v>
                </c:pt>
                <c:pt idx="2">
                  <c:v>3130.2179451440002</c:v>
                </c:pt>
                <c:pt idx="3">
                  <c:v>3130.2782666799999</c:v>
                </c:pt>
                <c:pt idx="4">
                  <c:v>3162.5031634769998</c:v>
                </c:pt>
                <c:pt idx="5">
                  <c:v>3235.068579278</c:v>
                </c:pt>
                <c:pt idx="6">
                  <c:v>3315.7604830320001</c:v>
                </c:pt>
                <c:pt idx="7">
                  <c:v>3426.3151868569998</c:v>
                </c:pt>
                <c:pt idx="8">
                  <c:v>3468.3786365310002</c:v>
                </c:pt>
                <c:pt idx="9">
                  <c:v>3537.371286216</c:v>
                </c:pt>
                <c:pt idx="10">
                  <c:v>3560.7410844830001</c:v>
                </c:pt>
                <c:pt idx="11">
                  <c:v>3589.2375253589998</c:v>
                </c:pt>
                <c:pt idx="12">
                  <c:v>3587.4736816569998</c:v>
                </c:pt>
                <c:pt idx="13">
                  <c:v>3650.4084532950001</c:v>
                </c:pt>
                <c:pt idx="14">
                  <c:v>3805.7286197429999</c:v>
                </c:pt>
                <c:pt idx="15">
                  <c:v>3849.5991265480002</c:v>
                </c:pt>
                <c:pt idx="16">
                  <c:v>3896.1325343110002</c:v>
                </c:pt>
                <c:pt idx="17">
                  <c:v>3941.2090889579999</c:v>
                </c:pt>
                <c:pt idx="18">
                  <c:v>3896.7373972139999</c:v>
                </c:pt>
                <c:pt idx="19">
                  <c:v>3802.8271509669999</c:v>
                </c:pt>
                <c:pt idx="20">
                  <c:v>3903.5801448359998</c:v>
                </c:pt>
                <c:pt idx="21">
                  <c:v>3895.9901315130001</c:v>
                </c:pt>
                <c:pt idx="22">
                  <c:v>3945.1661194560002</c:v>
                </c:pt>
                <c:pt idx="23">
                  <c:v>3988.9098922940002</c:v>
                </c:pt>
                <c:pt idx="24">
                  <c:v>4031.722552058</c:v>
                </c:pt>
                <c:pt idx="25">
                  <c:v>4111.2965627650001</c:v>
                </c:pt>
                <c:pt idx="26">
                  <c:v>4154.6947915479996</c:v>
                </c:pt>
                <c:pt idx="27">
                  <c:v>4225.0943837440009</c:v>
                </c:pt>
                <c:pt idx="28">
                  <c:v>4266.0456006049999</c:v>
                </c:pt>
                <c:pt idx="29">
                  <c:v>4277.0748404899996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57-438C-A12C-31617C6FC4B8}"/>
            </c:ext>
          </c:extLst>
        </c:ser>
        <c:ser>
          <c:idx val="3"/>
          <c:order val="3"/>
          <c:tx>
            <c:strRef>
              <c:f>Correlation1!$A$77</c:f>
              <c:strCache>
                <c:ptCount val="1"/>
                <c:pt idx="0">
                  <c:v>World NGDC (bcm)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4"/>
                </a:solidFill>
                <a:round/>
              </a:ln>
              <a:effectLst/>
            </c:spPr>
          </c:marker>
          <c:val>
            <c:numRef>
              <c:f>Correlation1!$B$77:$AE$77</c:f>
              <c:numCache>
                <c:formatCode>0</c:formatCode>
                <c:ptCount val="30"/>
                <c:pt idx="0">
                  <c:v>2055.9248687220002</c:v>
                </c:pt>
                <c:pt idx="1">
                  <c:v>2108.7690661950001</c:v>
                </c:pt>
                <c:pt idx="2">
                  <c:v>2101.908417135</c:v>
                </c:pt>
                <c:pt idx="3">
                  <c:v>2137.0460568039998</c:v>
                </c:pt>
                <c:pt idx="4">
                  <c:v>2142.2291088090001</c:v>
                </c:pt>
                <c:pt idx="5">
                  <c:v>2195.234058391</c:v>
                </c:pt>
                <c:pt idx="6">
                  <c:v>2280.8857207289998</c:v>
                </c:pt>
                <c:pt idx="7">
                  <c:v>2317.8287268529998</c:v>
                </c:pt>
                <c:pt idx="8">
                  <c:v>2345.9906716239998</c:v>
                </c:pt>
                <c:pt idx="9">
                  <c:v>2425.4037599230001</c:v>
                </c:pt>
                <c:pt idx="10">
                  <c:v>2503.7679308299998</c:v>
                </c:pt>
                <c:pt idx="11">
                  <c:v>2527.5487126110002</c:v>
                </c:pt>
                <c:pt idx="12">
                  <c:v>2610.328802175</c:v>
                </c:pt>
                <c:pt idx="13">
                  <c:v>2697.2909603469998</c:v>
                </c:pt>
                <c:pt idx="14">
                  <c:v>2784.11809141</c:v>
                </c:pt>
                <c:pt idx="15">
                  <c:v>2858.2437325269998</c:v>
                </c:pt>
                <c:pt idx="16">
                  <c:v>2927.3360421470002</c:v>
                </c:pt>
                <c:pt idx="17">
                  <c:v>3051.7054841260001</c:v>
                </c:pt>
                <c:pt idx="18">
                  <c:v>3141.982081351</c:v>
                </c:pt>
                <c:pt idx="19">
                  <c:v>3065.2877413229999</c:v>
                </c:pt>
                <c:pt idx="20">
                  <c:v>3335.544117676</c:v>
                </c:pt>
                <c:pt idx="21">
                  <c:v>3379.3374735279999</c:v>
                </c:pt>
                <c:pt idx="22">
                  <c:v>3453.1603791329999</c:v>
                </c:pt>
                <c:pt idx="23">
                  <c:v>3492.3944549409998</c:v>
                </c:pt>
                <c:pt idx="24">
                  <c:v>3510.1645332050002</c:v>
                </c:pt>
                <c:pt idx="25">
                  <c:v>3555.2697089530002</c:v>
                </c:pt>
                <c:pt idx="26">
                  <c:v>3630.5495190850002</c:v>
                </c:pt>
                <c:pt idx="27">
                  <c:v>3725.074613923</c:v>
                </c:pt>
                <c:pt idx="28">
                  <c:v>3916.8860966799998</c:v>
                </c:pt>
                <c:pt idx="29">
                  <c:v>4018.3087571589999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57-438C-A12C-31617C6FC4B8}"/>
            </c:ext>
          </c:extLst>
        </c:ser>
        <c:ser>
          <c:idx val="4"/>
          <c:order val="4"/>
          <c:tx>
            <c:strRef>
              <c:f>Correlation1!$A$96</c:f>
              <c:strCache>
                <c:ptCount val="1"/>
                <c:pt idx="0">
                  <c:v>World NGP (bcm)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tar"/>
            <c:size val="6"/>
            <c:spPr>
              <a:noFill/>
              <a:ln w="9525">
                <a:solidFill>
                  <a:schemeClr val="accent5"/>
                </a:solidFill>
                <a:round/>
              </a:ln>
              <a:effectLst/>
            </c:spPr>
          </c:marker>
          <c:val>
            <c:numRef>
              <c:f>Correlation1!$B$96:$AE$96</c:f>
              <c:numCache>
                <c:formatCode>0</c:formatCode>
                <c:ptCount val="30"/>
                <c:pt idx="0">
                  <c:v>2058.3701266019998</c:v>
                </c:pt>
                <c:pt idx="1">
                  <c:v>2101.822715241</c:v>
                </c:pt>
                <c:pt idx="2">
                  <c:v>2101.9961501749999</c:v>
                </c:pt>
                <c:pt idx="3">
                  <c:v>2148.0732516429998</c:v>
                </c:pt>
                <c:pt idx="4">
                  <c:v>2165.9582363210002</c:v>
                </c:pt>
                <c:pt idx="5">
                  <c:v>2203.3345848869999</c:v>
                </c:pt>
                <c:pt idx="6">
                  <c:v>2294.4244863109998</c:v>
                </c:pt>
                <c:pt idx="7">
                  <c:v>2297.256531344</c:v>
                </c:pt>
                <c:pt idx="8">
                  <c:v>2344.2681671390001</c:v>
                </c:pt>
                <c:pt idx="9">
                  <c:v>2417.9762763200001</c:v>
                </c:pt>
                <c:pt idx="10">
                  <c:v>2503.7701480780001</c:v>
                </c:pt>
                <c:pt idx="11">
                  <c:v>2550.1160816219999</c:v>
                </c:pt>
                <c:pt idx="12">
                  <c:v>2612.597226505</c:v>
                </c:pt>
                <c:pt idx="13">
                  <c:v>2710.2300278490002</c:v>
                </c:pt>
                <c:pt idx="14">
                  <c:v>2789.6026506090002</c:v>
                </c:pt>
                <c:pt idx="15">
                  <c:v>2870.1396674990001</c:v>
                </c:pt>
                <c:pt idx="16">
                  <c:v>2960.8669658019999</c:v>
                </c:pt>
                <c:pt idx="17">
                  <c:v>3035.7986123549999</c:v>
                </c:pt>
                <c:pt idx="18">
                  <c:v>3157.4023218420002</c:v>
                </c:pt>
                <c:pt idx="19">
                  <c:v>3057.0996215499999</c:v>
                </c:pt>
                <c:pt idx="20">
                  <c:v>3276.1084790750001</c:v>
                </c:pt>
                <c:pt idx="21">
                  <c:v>3366.9876614509999</c:v>
                </c:pt>
                <c:pt idx="22">
                  <c:v>3424.0239729139998</c:v>
                </c:pt>
                <c:pt idx="23">
                  <c:v>3494.0379891120001</c:v>
                </c:pt>
                <c:pt idx="24">
                  <c:v>3542.127948074</c:v>
                </c:pt>
                <c:pt idx="25">
                  <c:v>3587.9641717660002</c:v>
                </c:pt>
                <c:pt idx="26">
                  <c:v>3627.675575793</c:v>
                </c:pt>
                <c:pt idx="27">
                  <c:v>3771.4758734279999</c:v>
                </c:pt>
                <c:pt idx="28">
                  <c:v>3927.5347581139999</c:v>
                </c:pt>
                <c:pt idx="29">
                  <c:v>4084.566466152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57-438C-A12C-31617C6FC4B8}"/>
            </c:ext>
          </c:extLst>
        </c:ser>
        <c:ser>
          <c:idx val="5"/>
          <c:order val="5"/>
          <c:tx>
            <c:strRef>
              <c:f>Correlation1!$A$116</c:f>
              <c:strCache>
                <c:ptCount val="1"/>
                <c:pt idx="0">
                  <c:v>World CALP (Mt)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9525">
                <a:solidFill>
                  <a:schemeClr val="accent6"/>
                </a:solidFill>
                <a:round/>
              </a:ln>
              <a:effectLst/>
            </c:spPr>
          </c:marker>
          <c:val>
            <c:numRef>
              <c:f>Correlation1!$B$116:$AE$116</c:f>
              <c:numCache>
                <c:formatCode>General</c:formatCode>
                <c:ptCount val="30"/>
                <c:pt idx="0">
                  <c:v>4698.2908371820004</c:v>
                </c:pt>
                <c:pt idx="1">
                  <c:v>4526.8334556360014</c:v>
                </c:pt>
                <c:pt idx="2">
                  <c:v>4478.8424340909996</c:v>
                </c:pt>
                <c:pt idx="3">
                  <c:v>4361.4549645450006</c:v>
                </c:pt>
                <c:pt idx="4">
                  <c:v>4441.4419649089996</c:v>
                </c:pt>
                <c:pt idx="5">
                  <c:v>4597.9441609089999</c:v>
                </c:pt>
                <c:pt idx="6">
                  <c:v>4660.9167372810007</c:v>
                </c:pt>
                <c:pt idx="7">
                  <c:v>4658.4184106060002</c:v>
                </c:pt>
                <c:pt idx="8">
                  <c:v>4592.7911584550002</c:v>
                </c:pt>
                <c:pt idx="9">
                  <c:v>4532.0475387270008</c:v>
                </c:pt>
                <c:pt idx="10">
                  <c:v>4665.177447</c:v>
                </c:pt>
                <c:pt idx="11">
                  <c:v>4889.8490070000007</c:v>
                </c:pt>
                <c:pt idx="12">
                  <c:v>4945.2920290000002</c:v>
                </c:pt>
                <c:pt idx="13">
                  <c:v>5295.844137</c:v>
                </c:pt>
                <c:pt idx="14">
                  <c:v>5691.1275910000004</c:v>
                </c:pt>
                <c:pt idx="15">
                  <c:v>6055.8360199999997</c:v>
                </c:pt>
                <c:pt idx="16">
                  <c:v>6405.3907060000001</c:v>
                </c:pt>
                <c:pt idx="17">
                  <c:v>6672.8765700000004</c:v>
                </c:pt>
                <c:pt idx="18">
                  <c:v>6870.3872280000014</c:v>
                </c:pt>
                <c:pt idx="19">
                  <c:v>7000.110745</c:v>
                </c:pt>
                <c:pt idx="20">
                  <c:v>7389.3297801480003</c:v>
                </c:pt>
                <c:pt idx="21">
                  <c:v>7834.5633684870008</c:v>
                </c:pt>
                <c:pt idx="22">
                  <c:v>7944.9862356089998</c:v>
                </c:pt>
                <c:pt idx="23">
                  <c:v>8014.3385578840007</c:v>
                </c:pt>
                <c:pt idx="24">
                  <c:v>7973.3360953450001</c:v>
                </c:pt>
                <c:pt idx="25">
                  <c:v>7759.7600449829997</c:v>
                </c:pt>
                <c:pt idx="26">
                  <c:v>7333.377073396</c:v>
                </c:pt>
                <c:pt idx="27">
                  <c:v>7594.6202716719999</c:v>
                </c:pt>
                <c:pt idx="28">
                  <c:v>7913.6347692310001</c:v>
                </c:pt>
                <c:pt idx="29">
                  <c:v>7910.9994090280006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57-438C-A12C-31617C6FC4B8}"/>
            </c:ext>
          </c:extLst>
        </c:ser>
        <c:ser>
          <c:idx val="6"/>
          <c:order val="6"/>
          <c:tx>
            <c:strRef>
              <c:f>Correlation1!$A$135</c:f>
              <c:strCache>
                <c:ptCount val="1"/>
                <c:pt idx="0">
                  <c:v>World CALDC (Mt)</c:v>
                </c:pt>
              </c:strCache>
            </c:strRef>
          </c:tx>
          <c:spPr>
            <a:ln w="2222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plus"/>
            <c:size val="6"/>
            <c:spPr>
              <a:noFill/>
              <a:ln w="9525">
                <a:solidFill>
                  <a:schemeClr val="accent1">
                    <a:lumMod val="60000"/>
                  </a:schemeClr>
                </a:solidFill>
                <a:round/>
              </a:ln>
              <a:effectLst/>
            </c:spPr>
          </c:marker>
          <c:val>
            <c:numRef>
              <c:f>Correlation1!$B$135:$AE$135</c:f>
              <c:numCache>
                <c:formatCode>General</c:formatCode>
                <c:ptCount val="30"/>
                <c:pt idx="0">
                  <c:v>4666.1622007240003</c:v>
                </c:pt>
                <c:pt idx="1">
                  <c:v>4584.2544754060009</c:v>
                </c:pt>
                <c:pt idx="2">
                  <c:v>4532.8631847130009</c:v>
                </c:pt>
                <c:pt idx="3">
                  <c:v>4512.1588991830004</c:v>
                </c:pt>
                <c:pt idx="4">
                  <c:v>4514.4874578299996</c:v>
                </c:pt>
                <c:pt idx="5">
                  <c:v>4660.706035831</c:v>
                </c:pt>
                <c:pt idx="6">
                  <c:v>4723.4499883080007</c:v>
                </c:pt>
                <c:pt idx="7">
                  <c:v>4707.6104568709998</c:v>
                </c:pt>
                <c:pt idx="8">
                  <c:v>4668.3585302920001</c:v>
                </c:pt>
                <c:pt idx="9">
                  <c:v>4568.6692710699999</c:v>
                </c:pt>
                <c:pt idx="10">
                  <c:v>4793.8900850069986</c:v>
                </c:pt>
                <c:pt idx="11">
                  <c:v>4879.0606615040006</c:v>
                </c:pt>
                <c:pt idx="12">
                  <c:v>5025.8816084049986</c:v>
                </c:pt>
                <c:pt idx="13">
                  <c:v>5441.4432467460001</c:v>
                </c:pt>
                <c:pt idx="14">
                  <c:v>5750.2896749290003</c:v>
                </c:pt>
                <c:pt idx="15">
                  <c:v>6100.685351864</c:v>
                </c:pt>
                <c:pt idx="16">
                  <c:v>6445.7158032510006</c:v>
                </c:pt>
                <c:pt idx="17">
                  <c:v>6782.8243262219994</c:v>
                </c:pt>
                <c:pt idx="18">
                  <c:v>6909.9912479630002</c:v>
                </c:pt>
                <c:pt idx="19">
                  <c:v>6958.772790258</c:v>
                </c:pt>
                <c:pt idx="20">
                  <c:v>7306.0101443820004</c:v>
                </c:pt>
                <c:pt idx="21">
                  <c:v>7705.516284069</c:v>
                </c:pt>
                <c:pt idx="22">
                  <c:v>7847.9747400770002</c:v>
                </c:pt>
                <c:pt idx="23">
                  <c:v>7991.4886579579997</c:v>
                </c:pt>
                <c:pt idx="24">
                  <c:v>7918.4166192829998</c:v>
                </c:pt>
                <c:pt idx="25">
                  <c:v>7745.0818794340003</c:v>
                </c:pt>
                <c:pt idx="26">
                  <c:v>7610.5493880160002</c:v>
                </c:pt>
                <c:pt idx="27">
                  <c:v>7717.1609588800002</c:v>
                </c:pt>
                <c:pt idx="28">
                  <c:v>7794.8570448500004</c:v>
                </c:pt>
                <c:pt idx="29">
                  <c:v>7594.5985736910006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57-438C-A12C-31617C6FC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7306944"/>
        <c:axId val="437306528"/>
      </c:lineChart>
      <c:catAx>
        <c:axId val="437306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37306528"/>
        <c:crosses val="autoZero"/>
        <c:auto val="1"/>
        <c:lblAlgn val="ctr"/>
        <c:lblOffset val="100"/>
        <c:noMultiLvlLbl val="0"/>
      </c:catAx>
      <c:valAx>
        <c:axId val="4373065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37306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cked"/>
        <c:varyColors val="0"/>
        <c:ser>
          <c:idx val="0"/>
          <c:order val="0"/>
          <c:tx>
            <c:strRef>
              <c:f>Correlation2!$A$3</c:f>
              <c:strCache>
                <c:ptCount val="1"/>
                <c:pt idx="0">
                  <c:v>World RE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Correlation2!$B$2:$AE$2</c:f>
              <c:strCach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strCache>
            </c:strRef>
          </c:cat>
          <c:val>
            <c:numRef>
              <c:f>Correlation2!$B$3:$AE$3</c:f>
              <c:numCache>
                <c:formatCode>General</c:formatCode>
                <c:ptCount val="30"/>
                <c:pt idx="0">
                  <c:v>2279.8874261649898</c:v>
                </c:pt>
                <c:pt idx="1">
                  <c:v>2335.9852878480001</c:v>
                </c:pt>
                <c:pt idx="2">
                  <c:v>2345.217895928</c:v>
                </c:pt>
                <c:pt idx="3">
                  <c:v>2482.780816043</c:v>
                </c:pt>
                <c:pt idx="4">
                  <c:v>2505.0144438689999</c:v>
                </c:pt>
                <c:pt idx="5">
                  <c:v>2640.8978106229902</c:v>
                </c:pt>
                <c:pt idx="6">
                  <c:v>2680.9744319329998</c:v>
                </c:pt>
                <c:pt idx="7">
                  <c:v>2740.1965130620001</c:v>
                </c:pt>
                <c:pt idx="8">
                  <c:v>2772.4571731349902</c:v>
                </c:pt>
                <c:pt idx="9">
                  <c:v>2805.202194209</c:v>
                </c:pt>
                <c:pt idx="10">
                  <c:v>2870.5580283569998</c:v>
                </c:pt>
                <c:pt idx="11">
                  <c:v>2815.5632693289999</c:v>
                </c:pt>
                <c:pt idx="12">
                  <c:v>2892.3032729209999</c:v>
                </c:pt>
                <c:pt idx="13">
                  <c:v>2910.704340455</c:v>
                </c:pt>
                <c:pt idx="14">
                  <c:v>3144.1201863480001</c:v>
                </c:pt>
                <c:pt idx="15">
                  <c:v>3279.1903724579902</c:v>
                </c:pt>
                <c:pt idx="16">
                  <c:v>3437.94809716499</c:v>
                </c:pt>
                <c:pt idx="17">
                  <c:v>3552.6200464029998</c:v>
                </c:pt>
                <c:pt idx="18">
                  <c:v>3806.1850172999898</c:v>
                </c:pt>
                <c:pt idx="19">
                  <c:v>3889.16933578</c:v>
                </c:pt>
                <c:pt idx="20">
                  <c:v>4195.9312347300001</c:v>
                </c:pt>
                <c:pt idx="21">
                  <c:v>4405.5440418599901</c:v>
                </c:pt>
                <c:pt idx="22">
                  <c:v>4712.1451355999998</c:v>
                </c:pt>
                <c:pt idx="23">
                  <c:v>5052.9180540999996</c:v>
                </c:pt>
                <c:pt idx="24">
                  <c:v>5299.4174070999998</c:v>
                </c:pt>
                <c:pt idx="25">
                  <c:v>5511.3026535999998</c:v>
                </c:pt>
                <c:pt idx="26">
                  <c:v>5852.8253533999996</c:v>
                </c:pt>
                <c:pt idx="27">
                  <c:v>6236.6807562000004</c:v>
                </c:pt>
                <c:pt idx="28">
                  <c:v>6639.3624129</c:v>
                </c:pt>
                <c:pt idx="29">
                  <c:v>7027.7326907999995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3B-4D67-9D42-0CC5EE20F908}"/>
            </c:ext>
          </c:extLst>
        </c:ser>
        <c:ser>
          <c:idx val="1"/>
          <c:order val="1"/>
          <c:tx>
            <c:strRef>
              <c:f>Correlation2!$A$4</c:f>
              <c:strCache>
                <c:ptCount val="1"/>
                <c:pt idx="0">
                  <c:v>Europe EPOGC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Correlation2!$B$2:$AE$2</c:f>
              <c:strCach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strCache>
            </c:strRef>
          </c:cat>
          <c:val>
            <c:numRef>
              <c:f>Correlation2!$B$4:$AE$4</c:f>
              <c:numCache>
                <c:formatCode>General</c:formatCode>
                <c:ptCount val="30"/>
                <c:pt idx="0">
                  <c:v>1754.7066319</c:v>
                </c:pt>
                <c:pt idx="1">
                  <c:v>1740.8580761999999</c:v>
                </c:pt>
                <c:pt idx="2">
                  <c:v>1674.2109524999901</c:v>
                </c:pt>
                <c:pt idx="3">
                  <c:v>1599.9772779</c:v>
                </c:pt>
                <c:pt idx="4">
                  <c:v>1617.9472827</c:v>
                </c:pt>
                <c:pt idx="5">
                  <c:v>1661.8044740999901</c:v>
                </c:pt>
                <c:pt idx="6">
                  <c:v>1698.1678707000001</c:v>
                </c:pt>
                <c:pt idx="7">
                  <c:v>1693.8399715999999</c:v>
                </c:pt>
                <c:pt idx="8">
                  <c:v>1733.7795923000001</c:v>
                </c:pt>
                <c:pt idx="9">
                  <c:v>1756.5598857999901</c:v>
                </c:pt>
                <c:pt idx="10">
                  <c:v>1823.4814022999999</c:v>
                </c:pt>
                <c:pt idx="11">
                  <c:v>1854.4055816999901</c:v>
                </c:pt>
                <c:pt idx="12">
                  <c:v>1907.131124</c:v>
                </c:pt>
                <c:pt idx="13">
                  <c:v>2005.07415269999</c:v>
                </c:pt>
                <c:pt idx="14">
                  <c:v>2006.1854143999999</c:v>
                </c:pt>
                <c:pt idx="15">
                  <c:v>2050.1842951999902</c:v>
                </c:pt>
                <c:pt idx="16">
                  <c:v>2094.3391241999998</c:v>
                </c:pt>
                <c:pt idx="17">
                  <c:v>2158.8156460999999</c:v>
                </c:pt>
                <c:pt idx="18">
                  <c:v>2127.2612909999998</c:v>
                </c:pt>
                <c:pt idx="19">
                  <c:v>1960.3629165999901</c:v>
                </c:pt>
                <c:pt idx="20">
                  <c:v>1994.7617936300001</c:v>
                </c:pt>
                <c:pt idx="21">
                  <c:v>1971.8496004599999</c:v>
                </c:pt>
                <c:pt idx="22">
                  <c:v>1901.0059798699999</c:v>
                </c:pt>
                <c:pt idx="23">
                  <c:v>1786.5691816999999</c:v>
                </c:pt>
                <c:pt idx="24">
                  <c:v>1674.16489418999</c:v>
                </c:pt>
                <c:pt idx="25">
                  <c:v>1669.60372234999</c:v>
                </c:pt>
                <c:pt idx="26">
                  <c:v>1703.49914782</c:v>
                </c:pt>
                <c:pt idx="27">
                  <c:v>1738.23289671</c:v>
                </c:pt>
                <c:pt idx="28">
                  <c:v>1642.6078381999901</c:v>
                </c:pt>
                <c:pt idx="29">
                  <c:v>1518.5234136700001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3B-4D67-9D42-0CC5EE20F908}"/>
            </c:ext>
          </c:extLst>
        </c:ser>
        <c:ser>
          <c:idx val="2"/>
          <c:order val="2"/>
          <c:tx>
            <c:strRef>
              <c:f>Correlation2!$A$5</c:f>
              <c:strCache>
                <c:ptCount val="1"/>
                <c:pt idx="0">
                  <c:v>Russian Federation EPOGC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cat>
            <c:strRef>
              <c:f>Correlation2!$B$2:$AE$2</c:f>
              <c:strCach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strCache>
            </c:strRef>
          </c:cat>
          <c:val>
            <c:numRef>
              <c:f>Correlation2!$B$5:$AE$5</c:f>
              <c:numCache>
                <c:formatCode>General</c:formatCode>
                <c:ptCount val="30"/>
                <c:pt idx="0">
                  <c:v>796.96437619999995</c:v>
                </c:pt>
                <c:pt idx="1">
                  <c:v>780.02049999999997</c:v>
                </c:pt>
                <c:pt idx="2">
                  <c:v>714.35090439999999</c:v>
                </c:pt>
                <c:pt idx="3">
                  <c:v>660.44531411000003</c:v>
                </c:pt>
                <c:pt idx="4">
                  <c:v>599.49748636000004</c:v>
                </c:pt>
                <c:pt idx="5">
                  <c:v>581.63204048</c:v>
                </c:pt>
                <c:pt idx="6">
                  <c:v>581.24956609000003</c:v>
                </c:pt>
                <c:pt idx="7">
                  <c:v>565.68225321</c:v>
                </c:pt>
                <c:pt idx="8">
                  <c:v>562.41975490999903</c:v>
                </c:pt>
                <c:pt idx="9">
                  <c:v>560.87699636000002</c:v>
                </c:pt>
                <c:pt idx="10">
                  <c:v>579.07799999999997</c:v>
                </c:pt>
                <c:pt idx="11">
                  <c:v>575.536800919999</c:v>
                </c:pt>
                <c:pt idx="12">
                  <c:v>582.54629299999999</c:v>
                </c:pt>
                <c:pt idx="13">
                  <c:v>606.17533100999901</c:v>
                </c:pt>
                <c:pt idx="14">
                  <c:v>607.33268896000004</c:v>
                </c:pt>
                <c:pt idx="15">
                  <c:v>627.05643832999999</c:v>
                </c:pt>
                <c:pt idx="16">
                  <c:v>657.25782770000001</c:v>
                </c:pt>
                <c:pt idx="17">
                  <c:v>677.17952201999901</c:v>
                </c:pt>
                <c:pt idx="18">
                  <c:v>707.17540185999997</c:v>
                </c:pt>
                <c:pt idx="19">
                  <c:v>650.26787391999903</c:v>
                </c:pt>
                <c:pt idx="20">
                  <c:v>695.94137499999999</c:v>
                </c:pt>
                <c:pt idx="21">
                  <c:v>713.77973913000005</c:v>
                </c:pt>
                <c:pt idx="22">
                  <c:v>723.37521398000001</c:v>
                </c:pt>
                <c:pt idx="23">
                  <c:v>700.53807392700003</c:v>
                </c:pt>
                <c:pt idx="24">
                  <c:v>704.28139069999997</c:v>
                </c:pt>
                <c:pt idx="25">
                  <c:v>698.40841932000001</c:v>
                </c:pt>
                <c:pt idx="26">
                  <c:v>704.22782841000003</c:v>
                </c:pt>
                <c:pt idx="27">
                  <c:v>697.23407694299999</c:v>
                </c:pt>
                <c:pt idx="28">
                  <c:v>708.20615135200001</c:v>
                </c:pt>
                <c:pt idx="29">
                  <c:v>708.65496119699901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3B-4D67-9D42-0CC5EE20F908}"/>
            </c:ext>
          </c:extLst>
        </c:ser>
        <c:ser>
          <c:idx val="3"/>
          <c:order val="3"/>
          <c:tx>
            <c:strRef>
              <c:f>Correlation2!$A$6</c:f>
              <c:strCache>
                <c:ptCount val="1"/>
                <c:pt idx="0">
                  <c:v>United States EPOGC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Correlation2!$B$2:$AE$2</c:f>
              <c:strCach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strCache>
            </c:strRef>
          </c:cat>
          <c:val>
            <c:numRef>
              <c:f>Correlation2!$B$6:$AE$6</c:f>
              <c:numCache>
                <c:formatCode>General</c:formatCode>
                <c:ptCount val="30"/>
                <c:pt idx="0">
                  <c:v>2261.9566289999998</c:v>
                </c:pt>
                <c:pt idx="1">
                  <c:v>2261.5730445999998</c:v>
                </c:pt>
                <c:pt idx="2">
                  <c:v>2299.6825924</c:v>
                </c:pt>
                <c:pt idx="3">
                  <c:v>2398.6462452000001</c:v>
                </c:pt>
                <c:pt idx="4">
                  <c:v>2441.0027745000002</c:v>
                </c:pt>
                <c:pt idx="5">
                  <c:v>2466.5682030899902</c:v>
                </c:pt>
                <c:pt idx="6">
                  <c:v>2522.6002226099999</c:v>
                </c:pt>
                <c:pt idx="7">
                  <c:v>2613.2472187200001</c:v>
                </c:pt>
                <c:pt idx="8">
                  <c:v>2738.7797814999899</c:v>
                </c:pt>
                <c:pt idx="9">
                  <c:v>2763.0857859999901</c:v>
                </c:pt>
                <c:pt idx="10">
                  <c:v>2895.1381488000002</c:v>
                </c:pt>
                <c:pt idx="11">
                  <c:v>2878.4997363000002</c:v>
                </c:pt>
                <c:pt idx="12">
                  <c:v>2935.6625559999902</c:v>
                </c:pt>
                <c:pt idx="13">
                  <c:v>2966.2902752999998</c:v>
                </c:pt>
                <c:pt idx="14">
                  <c:v>3037.4172626</c:v>
                </c:pt>
                <c:pt idx="15">
                  <c:v>3128.5187758000002</c:v>
                </c:pt>
                <c:pt idx="16">
                  <c:v>3102.4678781899902</c:v>
                </c:pt>
                <c:pt idx="17">
                  <c:v>3217.4599002199998</c:v>
                </c:pt>
                <c:pt idx="18">
                  <c:v>3147.0229400099902</c:v>
                </c:pt>
                <c:pt idx="19">
                  <c:v>2931.6683394299998</c:v>
                </c:pt>
                <c:pt idx="20">
                  <c:v>3100.3885086099999</c:v>
                </c:pt>
                <c:pt idx="21">
                  <c:v>2998.7821278800002</c:v>
                </c:pt>
                <c:pt idx="22">
                  <c:v>2983.8970404000002</c:v>
                </c:pt>
                <c:pt idx="23">
                  <c:v>2952.6533945699998</c:v>
                </c:pt>
                <c:pt idx="24">
                  <c:v>2957.6053294899998</c:v>
                </c:pt>
                <c:pt idx="25">
                  <c:v>2932.52231592</c:v>
                </c:pt>
                <c:pt idx="26">
                  <c:v>2854.2664801199999</c:v>
                </c:pt>
                <c:pt idx="27">
                  <c:v>2726.9988078400002</c:v>
                </c:pt>
                <c:pt idx="28">
                  <c:v>2853.0937680100001</c:v>
                </c:pt>
                <c:pt idx="29">
                  <c:v>2774.3703775099998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3B-4D67-9D42-0CC5EE20F908}"/>
            </c:ext>
          </c:extLst>
        </c:ser>
        <c:ser>
          <c:idx val="4"/>
          <c:order val="4"/>
          <c:tx>
            <c:strRef>
              <c:f>Correlation2!$A$7</c:f>
              <c:strCache>
                <c:ptCount val="1"/>
                <c:pt idx="0">
                  <c:v>World EPOGC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tar"/>
            <c:size val="6"/>
            <c:spPr>
              <a:noFill/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Correlation2!$B$2:$AE$2</c:f>
              <c:strCach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strCache>
            </c:strRef>
          </c:cat>
          <c:val>
            <c:numRef>
              <c:f>Correlation2!$B$7:$AE$7</c:f>
              <c:numCache>
                <c:formatCode>General</c:formatCode>
                <c:ptCount val="30"/>
                <c:pt idx="0">
                  <c:v>7610.0613869999997</c:v>
                </c:pt>
                <c:pt idx="1">
                  <c:v>7718.2145950000004</c:v>
                </c:pt>
                <c:pt idx="2">
                  <c:v>7801.1051580000003</c:v>
                </c:pt>
                <c:pt idx="3">
                  <c:v>7849.3250989999997</c:v>
                </c:pt>
                <c:pt idx="4">
                  <c:v>8111.5445979999904</c:v>
                </c:pt>
                <c:pt idx="5">
                  <c:v>8326.3495199999998</c:v>
                </c:pt>
                <c:pt idx="6">
                  <c:v>8614.9557370000002</c:v>
                </c:pt>
                <c:pt idx="7">
                  <c:v>8898.3519450000003</c:v>
                </c:pt>
                <c:pt idx="8">
                  <c:v>9196.5933319999895</c:v>
                </c:pt>
                <c:pt idx="9">
                  <c:v>9480.7191249999996</c:v>
                </c:pt>
                <c:pt idx="10">
                  <c:v>9992.8556709999993</c:v>
                </c:pt>
                <c:pt idx="11">
                  <c:v>10215.7151139999</c:v>
                </c:pt>
                <c:pt idx="12">
                  <c:v>10650.760742</c:v>
                </c:pt>
                <c:pt idx="13">
                  <c:v>11255.712938999999</c:v>
                </c:pt>
                <c:pt idx="14">
                  <c:v>11706.227136</c:v>
                </c:pt>
                <c:pt idx="15">
                  <c:v>12281.718134000001</c:v>
                </c:pt>
                <c:pt idx="16">
                  <c:v>12792.232889999999</c:v>
                </c:pt>
                <c:pt idx="17">
                  <c:v>13626.01073</c:v>
                </c:pt>
                <c:pt idx="18">
                  <c:v>13758.365318</c:v>
                </c:pt>
                <c:pt idx="19">
                  <c:v>13560.7522361999</c:v>
                </c:pt>
                <c:pt idx="20">
                  <c:v>14449.1014837</c:v>
                </c:pt>
                <c:pt idx="21">
                  <c:v>15044.9619749999</c:v>
                </c:pt>
                <c:pt idx="22">
                  <c:v>15467.296998</c:v>
                </c:pt>
                <c:pt idx="23">
                  <c:v>15730.278426000001</c:v>
                </c:pt>
                <c:pt idx="24">
                  <c:v>16024.697962</c:v>
                </c:pt>
                <c:pt idx="25">
                  <c:v>16017.5734029999</c:v>
                </c:pt>
                <c:pt idx="26">
                  <c:v>16235.5897147</c:v>
                </c:pt>
                <c:pt idx="27">
                  <c:v>16539.465975700001</c:v>
                </c:pt>
                <c:pt idx="28">
                  <c:v>17064.131664299999</c:v>
                </c:pt>
                <c:pt idx="29">
                  <c:v>16947.330013899998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3B-4D67-9D42-0CC5EE20F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514080"/>
        <c:axId val="316512416"/>
      </c:lineChart>
      <c:catAx>
        <c:axId val="316514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512416"/>
        <c:crosses val="autoZero"/>
        <c:auto val="1"/>
        <c:lblAlgn val="ctr"/>
        <c:lblOffset val="100"/>
        <c:noMultiLvlLbl val="0"/>
      </c:catAx>
      <c:valAx>
        <c:axId val="3165124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514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62</xdr:col>
      <xdr:colOff>355146</xdr:colOff>
      <xdr:row>0</xdr:row>
      <xdr:rowOff>0</xdr:rowOff>
    </xdr:from>
    <xdr:to>
      <xdr:col>80</xdr:col>
      <xdr:colOff>96611</xdr:colOff>
      <xdr:row>21</xdr:row>
      <xdr:rowOff>58509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7</xdr:row>
      <xdr:rowOff>195262</xdr:rowOff>
    </xdr:from>
    <xdr:to>
      <xdr:col>17</xdr:col>
      <xdr:colOff>409575</xdr:colOff>
      <xdr:row>23</xdr:row>
      <xdr:rowOff>114300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36</xdr:row>
      <xdr:rowOff>76200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343775" y="7124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21</xdr:col>
      <xdr:colOff>0</xdr:colOff>
      <xdr:row>36</xdr:row>
      <xdr:rowOff>76200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218464" y="7124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35</xdr:col>
      <xdr:colOff>0</xdr:colOff>
      <xdr:row>36</xdr:row>
      <xdr:rowOff>76200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143625" y="7124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49</xdr:col>
      <xdr:colOff>0</xdr:colOff>
      <xdr:row>36</xdr:row>
      <xdr:rowOff>76200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143625" y="7124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63</xdr:col>
      <xdr:colOff>0</xdr:colOff>
      <xdr:row>36</xdr:row>
      <xdr:rowOff>76200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143625" y="7124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81</xdr:row>
      <xdr:rowOff>76200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8719125" y="7124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18</xdr:col>
      <xdr:colOff>0</xdr:colOff>
      <xdr:row>81</xdr:row>
      <xdr:rowOff>76200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8719125" y="7124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33</xdr:col>
      <xdr:colOff>0</xdr:colOff>
      <xdr:row>81</xdr:row>
      <xdr:rowOff>76200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8719125" y="7124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48</xdr:col>
      <xdr:colOff>0</xdr:colOff>
      <xdr:row>81</xdr:row>
      <xdr:rowOff>76200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8719125" y="7124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63</xdr:col>
      <xdr:colOff>0</xdr:colOff>
      <xdr:row>81</xdr:row>
      <xdr:rowOff>76200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8719125" y="7124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126</xdr:row>
      <xdr:rowOff>76200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8719125" y="16078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18</xdr:col>
      <xdr:colOff>0</xdr:colOff>
      <xdr:row>126</xdr:row>
      <xdr:rowOff>76200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8719125" y="16078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33</xdr:col>
      <xdr:colOff>0</xdr:colOff>
      <xdr:row>126</xdr:row>
      <xdr:rowOff>76200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1906250" y="24079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45</xdr:col>
      <xdr:colOff>0</xdr:colOff>
      <xdr:row>126</xdr:row>
      <xdr:rowOff>76200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1288375" y="24079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41</xdr:row>
      <xdr:rowOff>76200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343775" y="7124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41</xdr:row>
      <xdr:rowOff>76200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929438" y="7124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15</xdr:col>
      <xdr:colOff>0</xdr:colOff>
      <xdr:row>37</xdr:row>
      <xdr:rowOff>76200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972300" y="7124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48"/>
  <sheetViews>
    <sheetView topLeftCell="A79" zoomScale="50" zoomScaleNormal="50" workbookViewId="0">
      <selection activeCell="AG22" sqref="AG22"/>
    </sheetView>
  </sheetViews>
  <sheetFormatPr defaultRowHeight="15" x14ac:dyDescent="0.25"/>
  <cols>
    <col min="1" max="1" width="24.140625" customWidth="1"/>
    <col min="2" max="2" width="10.7109375" customWidth="1"/>
    <col min="3" max="3" width="10.5703125" customWidth="1"/>
    <col min="32" max="32" width="27.42578125" customWidth="1"/>
    <col min="33" max="33" width="14.85546875" customWidth="1"/>
  </cols>
  <sheetData>
    <row r="1" spans="1:70" x14ac:dyDescent="0.25">
      <c r="A1" s="35" t="s">
        <v>94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70" x14ac:dyDescent="0.25">
      <c r="A2" s="10"/>
      <c r="B2" s="10">
        <v>1990</v>
      </c>
      <c r="C2" s="10">
        <v>1991</v>
      </c>
      <c r="D2" s="10">
        <v>1992</v>
      </c>
      <c r="E2" s="10">
        <v>1993</v>
      </c>
      <c r="F2" s="10">
        <v>1994</v>
      </c>
      <c r="G2" s="10">
        <v>1995</v>
      </c>
      <c r="H2" s="10">
        <v>1996</v>
      </c>
      <c r="I2" s="10">
        <v>1997</v>
      </c>
      <c r="J2" s="10">
        <v>1998</v>
      </c>
      <c r="K2" s="10">
        <v>1999</v>
      </c>
      <c r="L2" s="10">
        <v>2000</v>
      </c>
      <c r="M2" s="10">
        <v>2001</v>
      </c>
      <c r="N2" s="10">
        <v>2002</v>
      </c>
      <c r="O2" s="10">
        <v>2003</v>
      </c>
      <c r="P2" s="10">
        <v>2004</v>
      </c>
      <c r="Q2" s="10">
        <v>2005</v>
      </c>
      <c r="R2" s="10">
        <v>2006</v>
      </c>
      <c r="S2" s="10">
        <v>2007</v>
      </c>
      <c r="T2" s="10">
        <v>2008</v>
      </c>
      <c r="U2" s="10">
        <v>2009</v>
      </c>
      <c r="V2" s="10">
        <v>2010</v>
      </c>
      <c r="W2" s="10">
        <v>2011</v>
      </c>
      <c r="X2" s="10">
        <v>2012</v>
      </c>
      <c r="Y2" s="10">
        <v>2013</v>
      </c>
      <c r="Z2" s="10">
        <v>2014</v>
      </c>
      <c r="AA2" s="10">
        <v>2015</v>
      </c>
      <c r="AB2" s="10">
        <v>2016</v>
      </c>
      <c r="AC2" s="10">
        <v>2017</v>
      </c>
      <c r="AD2" s="10">
        <v>2018</v>
      </c>
      <c r="AE2" s="10">
        <v>2019</v>
      </c>
    </row>
    <row r="3" spans="1:70" x14ac:dyDescent="0.25">
      <c r="A3" s="6" t="s">
        <v>9</v>
      </c>
      <c r="B3" s="6" t="s">
        <v>96</v>
      </c>
      <c r="C3" s="6">
        <v>1.9721074183414844E-2</v>
      </c>
      <c r="D3" s="6">
        <v>5.1403436383619105E-3</v>
      </c>
      <c r="E3" s="6">
        <v>5.64553875496836E-2</v>
      </c>
      <c r="F3" s="6">
        <v>1.1429181134620769E-2</v>
      </c>
      <c r="G3" s="6">
        <v>5.1376941550017818E-2</v>
      </c>
      <c r="H3" s="6">
        <v>1.5333061061230113E-2</v>
      </c>
      <c r="I3" s="6">
        <v>1.5126569661210842E-2</v>
      </c>
      <c r="J3" s="6">
        <v>8.1859143419567015E-3</v>
      </c>
      <c r="K3" s="6">
        <v>8.4602686895629553E-3</v>
      </c>
      <c r="L3" s="6">
        <v>2.8294967465312792E-2</v>
      </c>
      <c r="M3" s="6">
        <v>-1.7428982823560202E-2</v>
      </c>
      <c r="N3" s="6">
        <v>3.5619854395027462E-2</v>
      </c>
      <c r="O3" s="6">
        <v>1.3278927112857719E-2</v>
      </c>
      <c r="P3" s="6">
        <v>6.8900901575364326E-2</v>
      </c>
      <c r="Q3" s="6">
        <v>5.3034467259355234E-2</v>
      </c>
      <c r="R3" s="6">
        <v>4.4394995654372327E-2</v>
      </c>
      <c r="S3" s="6">
        <v>2.9175884203248792E-2</v>
      </c>
      <c r="T3" s="6">
        <v>5.4325467624324553E-2</v>
      </c>
      <c r="U3" s="6">
        <v>3.6976576987410859E-2</v>
      </c>
      <c r="V3" s="6">
        <v>8.0507223671570038E-2</v>
      </c>
      <c r="W3" s="6">
        <v>5.0323633075697538E-2</v>
      </c>
      <c r="X3" s="6">
        <v>7.0372321746371869E-2</v>
      </c>
      <c r="Y3" s="6">
        <v>6.852446545957025E-2</v>
      </c>
      <c r="Z3" s="6">
        <v>4.7203793126002758E-2</v>
      </c>
      <c r="AA3" s="6">
        <v>4.1868828320336782E-2</v>
      </c>
      <c r="AB3" s="6">
        <v>7.4270197295941642E-2</v>
      </c>
      <c r="AC3" s="6">
        <v>5.658785602837102E-2</v>
      </c>
      <c r="AD3" s="6">
        <v>6.6204172689427798E-2</v>
      </c>
      <c r="AE3" s="6">
        <v>5.2687302584419449E-2</v>
      </c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</row>
    <row r="4" spans="1:70" x14ac:dyDescent="0.25">
      <c r="A4" s="35" t="s">
        <v>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G4" s="21">
        <v>1991</v>
      </c>
      <c r="AH4" s="21">
        <v>1992</v>
      </c>
      <c r="AI4" s="21">
        <v>1993</v>
      </c>
      <c r="AJ4" s="21">
        <v>1994</v>
      </c>
      <c r="AK4" s="21">
        <v>1995</v>
      </c>
      <c r="AL4" s="21">
        <v>1996</v>
      </c>
      <c r="AM4" s="21">
        <v>1997</v>
      </c>
      <c r="AN4" s="21">
        <v>1998</v>
      </c>
      <c r="AO4" s="21">
        <v>1999</v>
      </c>
      <c r="AP4" s="21">
        <v>2000</v>
      </c>
      <c r="AQ4" s="21">
        <v>2001</v>
      </c>
      <c r="AR4" s="21">
        <v>2002</v>
      </c>
      <c r="AS4" s="21">
        <v>2003</v>
      </c>
      <c r="AT4" s="21">
        <v>2004</v>
      </c>
      <c r="AU4" s="21">
        <v>2005</v>
      </c>
      <c r="AV4" s="21">
        <v>2006</v>
      </c>
      <c r="AW4" s="21">
        <v>2007</v>
      </c>
      <c r="AX4" s="21">
        <v>2008</v>
      </c>
      <c r="AY4" s="21">
        <v>2009</v>
      </c>
      <c r="AZ4" s="21">
        <v>2010</v>
      </c>
      <c r="BA4" s="21">
        <v>2011</v>
      </c>
      <c r="BB4" s="21">
        <v>2012</v>
      </c>
      <c r="BC4" s="21">
        <v>2013</v>
      </c>
      <c r="BD4" s="21">
        <v>2014</v>
      </c>
      <c r="BE4" s="21">
        <v>2015</v>
      </c>
      <c r="BF4" s="21">
        <v>2016</v>
      </c>
      <c r="BG4" s="21">
        <v>2017</v>
      </c>
      <c r="BH4" s="21">
        <v>2018</v>
      </c>
      <c r="BI4" s="21">
        <v>2019</v>
      </c>
    </row>
    <row r="5" spans="1:70" ht="18.75" customHeight="1" x14ac:dyDescent="0.25">
      <c r="A5" s="6" t="s">
        <v>0</v>
      </c>
      <c r="B5" s="7">
        <v>3175.4930677970001</v>
      </c>
      <c r="C5" s="7">
        <v>3175.0555389830001</v>
      </c>
      <c r="D5" s="7">
        <v>3214.7335262749998</v>
      </c>
      <c r="E5" s="7">
        <v>3241.9985120209999</v>
      </c>
      <c r="F5" s="7">
        <v>3272.242441464</v>
      </c>
      <c r="G5" s="7">
        <v>3324.1651515120002</v>
      </c>
      <c r="H5" s="7">
        <v>3415.1583527110001</v>
      </c>
      <c r="I5" s="7">
        <v>3510.4970660859999</v>
      </c>
      <c r="J5" s="7">
        <v>3571.833077966</v>
      </c>
      <c r="K5" s="7">
        <v>3501.7339779660001</v>
      </c>
      <c r="L5" s="7">
        <v>3629.7150000000001</v>
      </c>
      <c r="M5" s="7">
        <v>3630.877</v>
      </c>
      <c r="N5" s="7">
        <v>3605.3306447999998</v>
      </c>
      <c r="O5" s="7">
        <v>3743.5572895999999</v>
      </c>
      <c r="P5" s="7">
        <v>3909.0032895999998</v>
      </c>
      <c r="Q5" s="7">
        <v>3953.6722896000001</v>
      </c>
      <c r="R5" s="7">
        <v>3988.2110070099998</v>
      </c>
      <c r="S5" s="7">
        <v>3963.888610818</v>
      </c>
      <c r="T5" s="7">
        <v>3991.5612659029998</v>
      </c>
      <c r="U5" s="7">
        <v>3906.6031498299999</v>
      </c>
      <c r="V5" s="7">
        <v>3994.4764527960001</v>
      </c>
      <c r="W5" s="7">
        <v>4038.8822991369998</v>
      </c>
      <c r="X5" s="7">
        <v>4125.9614882260003</v>
      </c>
      <c r="Y5" s="7">
        <v>4137.8086910149996</v>
      </c>
      <c r="Z5" s="7">
        <v>4226.0784989210006</v>
      </c>
      <c r="AA5" s="7">
        <v>4329.2300001399999</v>
      </c>
      <c r="AB5" s="7">
        <v>4388.8203528370004</v>
      </c>
      <c r="AC5" s="7">
        <v>4391.7473879919999</v>
      </c>
      <c r="AD5" s="8">
        <v>4469.3211450600002</v>
      </c>
      <c r="AE5" s="8">
        <v>4437.9746800070006</v>
      </c>
      <c r="AF5" s="6" t="s">
        <v>0</v>
      </c>
      <c r="AG5" s="29">
        <f>(C5/B5)</f>
        <v>0.99986221704640554</v>
      </c>
      <c r="AH5" s="29">
        <f t="shared" ref="AH5:BH5" si="0">(D5/C5)</f>
        <v>1.0124967852703166</v>
      </c>
      <c r="AI5" s="29">
        <f t="shared" si="0"/>
        <v>1.0084812584070049</v>
      </c>
      <c r="AJ5" s="29">
        <f t="shared" si="0"/>
        <v>1.0093287918951408</v>
      </c>
      <c r="AK5" s="29">
        <f t="shared" si="0"/>
        <v>1.01586762319016</v>
      </c>
      <c r="AL5" s="29">
        <f t="shared" si="0"/>
        <v>1.0273732492375149</v>
      </c>
      <c r="AM5" s="29">
        <f t="shared" si="0"/>
        <v>1.0279163375541045</v>
      </c>
      <c r="AN5" s="29">
        <f t="shared" si="0"/>
        <v>1.0174721729502501</v>
      </c>
      <c r="AO5" s="29">
        <f t="shared" si="0"/>
        <v>0.98037447482290574</v>
      </c>
      <c r="AP5" s="29">
        <f t="shared" si="0"/>
        <v>1.0365478996518001</v>
      </c>
      <c r="AQ5" s="29">
        <f t="shared" si="0"/>
        <v>1.0003201353274291</v>
      </c>
      <c r="AR5" s="29">
        <f t="shared" si="0"/>
        <v>0.99296413643315373</v>
      </c>
      <c r="AS5" s="29">
        <f t="shared" si="0"/>
        <v>1.0383395195664968</v>
      </c>
      <c r="AT5" s="29">
        <f t="shared" si="0"/>
        <v>1.044194862586884</v>
      </c>
      <c r="AU5" s="29">
        <f t="shared" si="0"/>
        <v>1.0114272096211439</v>
      </c>
      <c r="AV5" s="29">
        <f t="shared" si="0"/>
        <v>1.00873585742067</v>
      </c>
      <c r="AW5" s="29">
        <f t="shared" si="0"/>
        <v>0.99390142694324624</v>
      </c>
      <c r="AX5" s="29">
        <f t="shared" si="0"/>
        <v>1.0069811888783851</v>
      </c>
      <c r="AY5" s="29">
        <f t="shared" si="0"/>
        <v>0.97871556756531952</v>
      </c>
      <c r="AZ5" s="29">
        <f t="shared" si="0"/>
        <v>1.0224935320010236</v>
      </c>
      <c r="BA5" s="29">
        <f t="shared" si="0"/>
        <v>1.0111168126451007</v>
      </c>
      <c r="BB5" s="29">
        <f t="shared" si="0"/>
        <v>1.0215602195457905</v>
      </c>
      <c r="BC5" s="29">
        <f t="shared" si="0"/>
        <v>1.0028713798766196</v>
      </c>
      <c r="BD5" s="29">
        <f t="shared" si="0"/>
        <v>1.0213325009678851</v>
      </c>
      <c r="BE5" s="29">
        <f t="shared" si="0"/>
        <v>1.0244083258854126</v>
      </c>
      <c r="BF5" s="29">
        <f t="shared" si="0"/>
        <v>1.0137646539211531</v>
      </c>
      <c r="BG5" s="29">
        <f t="shared" si="0"/>
        <v>1.0006669298170539</v>
      </c>
      <c r="BH5" s="29">
        <f t="shared" si="0"/>
        <v>1.0176635289361369</v>
      </c>
      <c r="BI5" s="29">
        <f>(AE5/AD5)</f>
        <v>0.99298630283311662</v>
      </c>
    </row>
    <row r="6" spans="1:70" x14ac:dyDescent="0.25">
      <c r="A6" s="6" t="s">
        <v>1</v>
      </c>
      <c r="B6" s="7">
        <v>220.20599999999999</v>
      </c>
      <c r="C6" s="7">
        <v>230.90199999999999</v>
      </c>
      <c r="D6" s="7">
        <v>246.65199999999999</v>
      </c>
      <c r="E6" s="7">
        <v>259.57100000000003</v>
      </c>
      <c r="F6" s="7">
        <v>301.55500000000001</v>
      </c>
      <c r="G6" s="7">
        <v>314.00299999999999</v>
      </c>
      <c r="H6" s="7">
        <v>331.64800000000002</v>
      </c>
      <c r="I6" s="7">
        <v>330.274</v>
      </c>
      <c r="J6" s="7">
        <v>326.93900000000002</v>
      </c>
      <c r="K6" s="7">
        <v>331.786</v>
      </c>
      <c r="L6" s="7">
        <v>335.92899999999997</v>
      </c>
      <c r="M6" s="7">
        <v>325.84399999999999</v>
      </c>
      <c r="N6" s="7">
        <v>325.18700000000001</v>
      </c>
      <c r="O6" s="7">
        <v>311.20400000000001</v>
      </c>
      <c r="P6" s="7">
        <v>290.161</v>
      </c>
      <c r="Q6" s="7">
        <v>267.68099999999998</v>
      </c>
      <c r="R6" s="7">
        <v>247.398</v>
      </c>
      <c r="S6" s="7">
        <v>241.32900000000001</v>
      </c>
      <c r="T6" s="7">
        <v>229.14500000000001</v>
      </c>
      <c r="U6" s="7">
        <v>218.017</v>
      </c>
      <c r="V6" s="7">
        <v>201.50200000000001</v>
      </c>
      <c r="W6" s="7">
        <v>183.637</v>
      </c>
      <c r="X6" s="7">
        <v>168.90100000000001</v>
      </c>
      <c r="Y6" s="7">
        <v>160.65799999999999</v>
      </c>
      <c r="Z6" s="7">
        <v>161.82900000000001</v>
      </c>
      <c r="AA6" s="7">
        <v>169.09700000000001</v>
      </c>
      <c r="AB6" s="7">
        <v>170.316</v>
      </c>
      <c r="AC6" s="7">
        <v>168.23793800000001</v>
      </c>
      <c r="AD6" s="8">
        <v>166.77466842499999</v>
      </c>
      <c r="AE6" s="8">
        <v>161.379409909</v>
      </c>
      <c r="AF6" s="6" t="s">
        <v>1</v>
      </c>
      <c r="AG6" s="29">
        <f t="shared" ref="AG6:AG11" si="1">(C6/B6)</f>
        <v>1.0485727001080807</v>
      </c>
      <c r="AH6" s="29">
        <f t="shared" ref="AH6:AH11" si="2">(D6/C6)</f>
        <v>1.0682107560783363</v>
      </c>
      <c r="AI6" s="29">
        <f t="shared" ref="AI6:AI11" si="3">(E6/D6)</f>
        <v>1.052377438658515</v>
      </c>
      <c r="AJ6" s="29">
        <f t="shared" ref="AJ6:AJ11" si="4">(F6/E6)</f>
        <v>1.1617438003474962</v>
      </c>
      <c r="AK6" s="29">
        <f t="shared" ref="AK6:AK11" si="5">(G6/F6)</f>
        <v>1.0412793686060586</v>
      </c>
      <c r="AL6" s="29">
        <f t="shared" ref="AL6:AL11" si="6">(H6/G6)</f>
        <v>1.056193730633147</v>
      </c>
      <c r="AM6" s="29">
        <f t="shared" ref="AM6:AM11" si="7">(I6/H6)</f>
        <v>0.99585705326128904</v>
      </c>
      <c r="AN6" s="29">
        <f t="shared" ref="AN6:AN11" si="8">(J6/I6)</f>
        <v>0.98990232352531538</v>
      </c>
      <c r="AO6" s="29">
        <f t="shared" ref="AO6:AO11" si="9">(K6/J6)</f>
        <v>1.0148253955630866</v>
      </c>
      <c r="AP6" s="29">
        <f t="shared" ref="AP6:AP11" si="10">(L6/K6)</f>
        <v>1.0124869644891585</v>
      </c>
      <c r="AQ6" s="29">
        <f t="shared" ref="AQ6:AQ11" si="11">(M6/L6)</f>
        <v>0.96997877527691867</v>
      </c>
      <c r="AR6" s="29">
        <f t="shared" ref="AR6:AR11" si="12">(N6/M6)</f>
        <v>0.99798369772038154</v>
      </c>
      <c r="AS6" s="29">
        <f t="shared" ref="AS6:AS11" si="13">(O6/N6)</f>
        <v>0.95700012608130092</v>
      </c>
      <c r="AT6" s="29">
        <f t="shared" ref="AT6:AT11" si="14">(P6/O6)</f>
        <v>0.93238197452474902</v>
      </c>
      <c r="AU6" s="29">
        <f t="shared" ref="AU6:AU11" si="15">(Q6/P6)</f>
        <v>0.92252577017586779</v>
      </c>
      <c r="AV6" s="29">
        <f t="shared" ref="AV6:AV11" si="16">(R6/Q6)</f>
        <v>0.92422697165656142</v>
      </c>
      <c r="AW6" s="29">
        <f t="shared" ref="AW6:AW11" si="17">(S6/R6)</f>
        <v>0.97546867800063064</v>
      </c>
      <c r="AX6" s="29">
        <f t="shared" ref="AX6:AX11" si="18">(T6/S6)</f>
        <v>0.94951290561847101</v>
      </c>
      <c r="AY6" s="29">
        <f t="shared" ref="AY6:AY11" si="19">(U6/T6)</f>
        <v>0.95143686312160414</v>
      </c>
      <c r="AZ6" s="29">
        <f t="shared" ref="AZ6:AZ11" si="20">(V6/U6)</f>
        <v>0.92424902645206575</v>
      </c>
      <c r="BA6" s="29">
        <f t="shared" ref="BA6:BA11" si="21">(W6/V6)</f>
        <v>0.91134083036396663</v>
      </c>
      <c r="BB6" s="29">
        <f t="shared" ref="BB6:BB11" si="22">(X6/W6)</f>
        <v>0.9197547335232007</v>
      </c>
      <c r="BC6" s="29">
        <f t="shared" ref="BC6:BC11" si="23">(Y6/X6)</f>
        <v>0.95119626289956827</v>
      </c>
      <c r="BD6" s="29">
        <f t="shared" ref="BD6:BD11" si="24">(Z6/Y6)</f>
        <v>1.0072887749131698</v>
      </c>
      <c r="BE6" s="29">
        <f t="shared" ref="BE6:BE11" si="25">(AA6/Z6)</f>
        <v>1.0449116042242119</v>
      </c>
      <c r="BF6" s="29">
        <f t="shared" ref="BF6:BF11" si="26">(AB6/AA6)</f>
        <v>1.0072088801102326</v>
      </c>
      <c r="BG6" s="29">
        <f t="shared" ref="BG6:BG11" si="27">(AC6/AB6)</f>
        <v>0.98779878578642055</v>
      </c>
      <c r="BH6" s="29">
        <f t="shared" ref="BH6:BI11" si="28">(AD6/AC6)</f>
        <v>0.99130238047140096</v>
      </c>
      <c r="BI6" s="29">
        <f t="shared" si="28"/>
        <v>0.96764941242604674</v>
      </c>
    </row>
    <row r="7" spans="1:70" x14ac:dyDescent="0.25">
      <c r="A7" s="6" t="s">
        <v>2</v>
      </c>
      <c r="B7" s="7">
        <v>132.18100000000001</v>
      </c>
      <c r="C7" s="7">
        <v>130.83799999999999</v>
      </c>
      <c r="D7" s="7">
        <v>133.75700000000001</v>
      </c>
      <c r="E7" s="7">
        <v>139.47800000000001</v>
      </c>
      <c r="F7" s="7">
        <v>167.77</v>
      </c>
      <c r="G7" s="7">
        <v>170.398</v>
      </c>
      <c r="H7" s="7">
        <v>169.83099999999999</v>
      </c>
      <c r="I7" s="7">
        <v>168.97800000000001</v>
      </c>
      <c r="J7" s="7">
        <v>172.60499999999999</v>
      </c>
      <c r="K7" s="7">
        <v>178.202</v>
      </c>
      <c r="L7" s="7">
        <v>170.88499999999999</v>
      </c>
      <c r="M7" s="7">
        <v>159.52500000000001</v>
      </c>
      <c r="N7" s="7">
        <v>163.81100000000001</v>
      </c>
      <c r="O7" s="7">
        <v>153.97200000000001</v>
      </c>
      <c r="P7" s="7">
        <v>142.77199999999999</v>
      </c>
      <c r="Q7" s="7">
        <v>131.34</v>
      </c>
      <c r="R7" s="7">
        <v>120.33499999999999</v>
      </c>
      <c r="S7" s="7">
        <v>118.453</v>
      </c>
      <c r="T7" s="7">
        <v>111.117</v>
      </c>
      <c r="U7" s="7">
        <v>104.38200000000001</v>
      </c>
      <c r="V7" s="7">
        <v>97.748000000000005</v>
      </c>
      <c r="W7" s="7">
        <v>85.039000000000001</v>
      </c>
      <c r="X7" s="7">
        <v>76.626000000000005</v>
      </c>
      <c r="Y7" s="7">
        <v>72.135000000000005</v>
      </c>
      <c r="Z7" s="7">
        <v>71.085999999999999</v>
      </c>
      <c r="AA7" s="7">
        <v>75.975000000000009</v>
      </c>
      <c r="AB7" s="7">
        <v>75.040000000000006</v>
      </c>
      <c r="AC7" s="7">
        <v>74.289119999999997</v>
      </c>
      <c r="AD7" s="8">
        <v>77.835459388000004</v>
      </c>
      <c r="AE7" s="8">
        <v>77.397017989999995</v>
      </c>
      <c r="AF7" s="6" t="s">
        <v>2</v>
      </c>
      <c r="AG7" s="29">
        <f t="shared" si="1"/>
        <v>0.98983968951664747</v>
      </c>
      <c r="AH7" s="29">
        <f t="shared" si="2"/>
        <v>1.0223100322536267</v>
      </c>
      <c r="AI7" s="29">
        <f t="shared" si="3"/>
        <v>1.0427715932624086</v>
      </c>
      <c r="AJ7" s="29">
        <f t="shared" si="4"/>
        <v>1.2028420252656333</v>
      </c>
      <c r="AK7" s="29">
        <f t="shared" si="5"/>
        <v>1.0156643023186505</v>
      </c>
      <c r="AL7" s="29">
        <f t="shared" si="6"/>
        <v>0.99667249615605813</v>
      </c>
      <c r="AM7" s="29">
        <f t="shared" si="7"/>
        <v>0.99497735984596458</v>
      </c>
      <c r="AN7" s="29">
        <f t="shared" si="8"/>
        <v>1.0214643326350175</v>
      </c>
      <c r="AO7" s="29">
        <f t="shared" si="9"/>
        <v>1.0324266388575072</v>
      </c>
      <c r="AP7" s="29">
        <f t="shared" si="10"/>
        <v>0.9589398547715513</v>
      </c>
      <c r="AQ7" s="29">
        <f t="shared" si="11"/>
        <v>0.93352254440120552</v>
      </c>
      <c r="AR7" s="29">
        <f t="shared" si="12"/>
        <v>1.0268672621846107</v>
      </c>
      <c r="AS7" s="29">
        <f t="shared" si="13"/>
        <v>0.93993687847580443</v>
      </c>
      <c r="AT7" s="29">
        <f t="shared" si="14"/>
        <v>0.92725950172758675</v>
      </c>
      <c r="AU7" s="29">
        <f t="shared" si="15"/>
        <v>0.919928277253243</v>
      </c>
      <c r="AV7" s="29">
        <f t="shared" si="16"/>
        <v>0.9162098370641083</v>
      </c>
      <c r="AW7" s="29">
        <f t="shared" si="17"/>
        <v>0.98436032741928792</v>
      </c>
      <c r="AX7" s="29">
        <f t="shared" si="18"/>
        <v>0.93806826336183968</v>
      </c>
      <c r="AY7" s="29">
        <f t="shared" si="19"/>
        <v>0.93938821242474146</v>
      </c>
      <c r="AZ7" s="29">
        <f t="shared" si="20"/>
        <v>0.93644498093541029</v>
      </c>
      <c r="BA7" s="29">
        <f t="shared" si="21"/>
        <v>0.86998199451651181</v>
      </c>
      <c r="BB7" s="29">
        <f t="shared" si="22"/>
        <v>0.90106892131845395</v>
      </c>
      <c r="BC7" s="29">
        <f t="shared" si="23"/>
        <v>0.94139065069297623</v>
      </c>
      <c r="BD7" s="29">
        <f t="shared" si="24"/>
        <v>0.98545782213904476</v>
      </c>
      <c r="BE7" s="29">
        <f t="shared" si="25"/>
        <v>1.0687758489716683</v>
      </c>
      <c r="BF7" s="29">
        <f t="shared" si="26"/>
        <v>0.98769332017110889</v>
      </c>
      <c r="BG7" s="29">
        <f t="shared" si="27"/>
        <v>0.98999360341151377</v>
      </c>
      <c r="BH7" s="29">
        <f t="shared" si="28"/>
        <v>1.0477369955115905</v>
      </c>
      <c r="BI7" s="29">
        <f t="shared" si="28"/>
        <v>0.99436707380611156</v>
      </c>
    </row>
    <row r="8" spans="1:70" x14ac:dyDescent="0.25">
      <c r="A8" s="6" t="s">
        <v>5</v>
      </c>
      <c r="B8" s="7">
        <v>576.81299999999999</v>
      </c>
      <c r="C8" s="7">
        <v>524.07900000000006</v>
      </c>
      <c r="D8" s="7">
        <v>449.64699999999999</v>
      </c>
      <c r="E8" s="7">
        <v>400.73500000000001</v>
      </c>
      <c r="F8" s="7">
        <v>362.93400000000003</v>
      </c>
      <c r="G8" s="7">
        <v>352.423</v>
      </c>
      <c r="H8" s="7">
        <v>355.459</v>
      </c>
      <c r="I8" s="7">
        <v>358.84800000000001</v>
      </c>
      <c r="J8" s="7">
        <v>360.46199999999999</v>
      </c>
      <c r="K8" s="7">
        <v>369.084</v>
      </c>
      <c r="L8" s="7">
        <v>392.22199999999998</v>
      </c>
      <c r="M8" s="7">
        <v>422.74900000000002</v>
      </c>
      <c r="N8" s="7">
        <v>463.053</v>
      </c>
      <c r="O8" s="7">
        <v>510.68599999999998</v>
      </c>
      <c r="P8" s="7">
        <v>557.18700000000001</v>
      </c>
      <c r="Q8" s="7">
        <v>573.11199999999997</v>
      </c>
      <c r="R8" s="7">
        <v>595.53300000000002</v>
      </c>
      <c r="S8" s="7">
        <v>619.65600000000006</v>
      </c>
      <c r="T8" s="7">
        <v>624.21500000000003</v>
      </c>
      <c r="U8" s="7">
        <v>639.827</v>
      </c>
      <c r="V8" s="7">
        <v>655.78600000000006</v>
      </c>
      <c r="W8" s="7">
        <v>659.67100000000005</v>
      </c>
      <c r="X8" s="7">
        <v>663.09900000000005</v>
      </c>
      <c r="Y8" s="7">
        <v>669.10199999999998</v>
      </c>
      <c r="Z8" s="7">
        <v>670.95699999999999</v>
      </c>
      <c r="AA8" s="7">
        <v>676.41399999999999</v>
      </c>
      <c r="AB8" s="7">
        <v>686.89</v>
      </c>
      <c r="AC8" s="7">
        <v>690.564797</v>
      </c>
      <c r="AD8" s="8">
        <v>701.92790301000002</v>
      </c>
      <c r="AE8" s="8">
        <v>705.2790361320001</v>
      </c>
      <c r="AF8" s="6" t="s">
        <v>5</v>
      </c>
      <c r="AG8" s="29">
        <f t="shared" si="1"/>
        <v>0.90857695648329717</v>
      </c>
      <c r="AH8" s="29">
        <f t="shared" si="2"/>
        <v>0.85797561054726468</v>
      </c>
      <c r="AI8" s="29">
        <f t="shared" si="3"/>
        <v>0.89122133584789853</v>
      </c>
      <c r="AJ8" s="29">
        <f t="shared" si="4"/>
        <v>0.90567082985015035</v>
      </c>
      <c r="AK8" s="29">
        <f t="shared" si="5"/>
        <v>0.97103881146434334</v>
      </c>
      <c r="AL8" s="29">
        <f t="shared" si="6"/>
        <v>1.0086146477386551</v>
      </c>
      <c r="AM8" s="29">
        <f t="shared" si="7"/>
        <v>1.0095341516180487</v>
      </c>
      <c r="AN8" s="29">
        <f t="shared" si="8"/>
        <v>1.0044977260567147</v>
      </c>
      <c r="AO8" s="29">
        <f t="shared" si="9"/>
        <v>1.0239193035604308</v>
      </c>
      <c r="AP8" s="29">
        <f t="shared" si="10"/>
        <v>1.0626903360752564</v>
      </c>
      <c r="AQ8" s="29">
        <f t="shared" si="11"/>
        <v>1.0778309222838087</v>
      </c>
      <c r="AR8" s="29">
        <f t="shared" si="12"/>
        <v>1.0953378955361219</v>
      </c>
      <c r="AS8" s="29">
        <f t="shared" si="13"/>
        <v>1.1028672743724801</v>
      </c>
      <c r="AT8" s="29">
        <f t="shared" si="14"/>
        <v>1.0910559521897998</v>
      </c>
      <c r="AU8" s="29">
        <f t="shared" si="15"/>
        <v>1.0285810688332642</v>
      </c>
      <c r="AV8" s="29">
        <f t="shared" si="16"/>
        <v>1.0391214980666956</v>
      </c>
      <c r="AW8" s="29">
        <f t="shared" si="17"/>
        <v>1.0405065714242536</v>
      </c>
      <c r="AX8" s="29">
        <f t="shared" si="18"/>
        <v>1.0073573079256877</v>
      </c>
      <c r="AY8" s="29">
        <f t="shared" si="19"/>
        <v>1.0250106133303429</v>
      </c>
      <c r="AZ8" s="29">
        <f t="shared" si="20"/>
        <v>1.0249426798181385</v>
      </c>
      <c r="BA8" s="29">
        <f t="shared" si="21"/>
        <v>1.0059241886835035</v>
      </c>
      <c r="BB8" s="29">
        <f t="shared" si="22"/>
        <v>1.0051965297853021</v>
      </c>
      <c r="BC8" s="29">
        <f t="shared" si="23"/>
        <v>1.0090529468450411</v>
      </c>
      <c r="BD8" s="29">
        <f t="shared" si="24"/>
        <v>1.002772372523173</v>
      </c>
      <c r="BE8" s="29">
        <f t="shared" si="25"/>
        <v>1.0081331590549021</v>
      </c>
      <c r="BF8" s="29">
        <f t="shared" si="26"/>
        <v>1.0154875564373298</v>
      </c>
      <c r="BG8" s="29">
        <f t="shared" si="27"/>
        <v>1.0053499060985021</v>
      </c>
      <c r="BH8" s="29">
        <f t="shared" si="28"/>
        <v>1.0164548005623286</v>
      </c>
      <c r="BI8" s="29">
        <f t="shared" si="28"/>
        <v>1.0047741842255162</v>
      </c>
    </row>
    <row r="9" spans="1:70" x14ac:dyDescent="0.25">
      <c r="A9" s="6" t="s">
        <v>4</v>
      </c>
      <c r="B9" s="7">
        <v>293.55799999999999</v>
      </c>
      <c r="C9" s="7">
        <v>304.858</v>
      </c>
      <c r="D9" s="7">
        <v>302.53800000000001</v>
      </c>
      <c r="E9" s="7">
        <v>306.87299999999999</v>
      </c>
      <c r="F9" s="7">
        <v>319.24700000000001</v>
      </c>
      <c r="G9" s="7">
        <v>329.39100000000002</v>
      </c>
      <c r="H9" s="7">
        <v>335.93200000000002</v>
      </c>
      <c r="I9" s="7">
        <v>341.39699999999999</v>
      </c>
      <c r="J9" s="7">
        <v>341.92599999999999</v>
      </c>
      <c r="K9" s="7">
        <v>339.82499999999999</v>
      </c>
      <c r="L9" s="7">
        <v>340.35700000000003</v>
      </c>
      <c r="M9" s="7">
        <v>341.12200000000001</v>
      </c>
      <c r="N9" s="7">
        <v>344.983</v>
      </c>
      <c r="O9" s="7">
        <v>345.67099999999999</v>
      </c>
      <c r="P9" s="7">
        <v>353.10399999999998</v>
      </c>
      <c r="Q9" s="7">
        <v>357.185</v>
      </c>
      <c r="R9" s="7">
        <v>357.16300000000001</v>
      </c>
      <c r="S9" s="7">
        <v>355.226</v>
      </c>
      <c r="T9" s="7">
        <v>360.39100000000002</v>
      </c>
      <c r="U9" s="7">
        <v>357.87900000000002</v>
      </c>
      <c r="V9" s="7">
        <v>375.70800000000003</v>
      </c>
      <c r="W9" s="7">
        <v>370.53899999999999</v>
      </c>
      <c r="X9" s="7">
        <v>377.346</v>
      </c>
      <c r="Y9" s="7">
        <v>375.858</v>
      </c>
      <c r="Z9" s="7">
        <v>377.036</v>
      </c>
      <c r="AA9" s="7">
        <v>382.947</v>
      </c>
      <c r="AB9" s="7">
        <v>370.69400000000002</v>
      </c>
      <c r="AC9" s="7">
        <v>358.85732100000001</v>
      </c>
      <c r="AD9" s="8">
        <v>350.213255516</v>
      </c>
      <c r="AE9" s="8">
        <v>346.751085515</v>
      </c>
      <c r="AF9" s="6" t="s">
        <v>4</v>
      </c>
      <c r="AG9" s="29">
        <f t="shared" si="1"/>
        <v>1.0384932449464843</v>
      </c>
      <c r="AH9" s="29">
        <f t="shared" si="2"/>
        <v>0.99238989955979506</v>
      </c>
      <c r="AI9" s="29">
        <f t="shared" si="3"/>
        <v>1.0143287785336057</v>
      </c>
      <c r="AJ9" s="29">
        <f t="shared" si="4"/>
        <v>1.0403228697213507</v>
      </c>
      <c r="AK9" s="29">
        <f t="shared" si="5"/>
        <v>1.0317747700056696</v>
      </c>
      <c r="AL9" s="29">
        <f t="shared" si="6"/>
        <v>1.0198578588971769</v>
      </c>
      <c r="AM9" s="29">
        <f t="shared" si="7"/>
        <v>1.016268173320791</v>
      </c>
      <c r="AN9" s="29">
        <f t="shared" si="8"/>
        <v>1.0015495156665115</v>
      </c>
      <c r="AO9" s="29">
        <f t="shared" si="9"/>
        <v>0.99385539561191605</v>
      </c>
      <c r="AP9" s="29">
        <f t="shared" si="10"/>
        <v>1.0015655116604136</v>
      </c>
      <c r="AQ9" s="29">
        <f t="shared" si="11"/>
        <v>1.0022476399780231</v>
      </c>
      <c r="AR9" s="29">
        <f t="shared" si="12"/>
        <v>1.0113185311999813</v>
      </c>
      <c r="AS9" s="29">
        <f t="shared" si="13"/>
        <v>1.0019943011684633</v>
      </c>
      <c r="AT9" s="29">
        <f t="shared" si="14"/>
        <v>1.021503105554125</v>
      </c>
      <c r="AU9" s="29">
        <f t="shared" si="15"/>
        <v>1.0115575014726541</v>
      </c>
      <c r="AV9" s="29">
        <f t="shared" si="16"/>
        <v>0.99993840726794236</v>
      </c>
      <c r="AW9" s="29">
        <f t="shared" si="17"/>
        <v>0.99457670587378866</v>
      </c>
      <c r="AX9" s="29">
        <f t="shared" si="18"/>
        <v>1.0145400392989252</v>
      </c>
      <c r="AY9" s="29">
        <f t="shared" si="19"/>
        <v>0.99302979264188063</v>
      </c>
      <c r="AZ9" s="29">
        <f t="shared" si="20"/>
        <v>1.0498185140787808</v>
      </c>
      <c r="BA9" s="29">
        <f t="shared" si="21"/>
        <v>0.98624197515091494</v>
      </c>
      <c r="BB9" s="29">
        <f t="shared" si="22"/>
        <v>1.018370535895007</v>
      </c>
      <c r="BC9" s="29">
        <f t="shared" si="23"/>
        <v>0.99605666947575966</v>
      </c>
      <c r="BD9" s="29">
        <f t="shared" si="24"/>
        <v>1.0031341623698311</v>
      </c>
      <c r="BE9" s="29">
        <f t="shared" si="25"/>
        <v>1.0156775480325486</v>
      </c>
      <c r="BF9" s="29">
        <f t="shared" si="26"/>
        <v>0.96800340517095063</v>
      </c>
      <c r="BG9" s="29">
        <f t="shared" si="27"/>
        <v>0.96806886812303405</v>
      </c>
      <c r="BH9" s="29">
        <f t="shared" si="28"/>
        <v>0.97591224986043967</v>
      </c>
      <c r="BI9" s="29">
        <f t="shared" si="28"/>
        <v>0.99011410919926812</v>
      </c>
    </row>
    <row r="10" spans="1:70" x14ac:dyDescent="0.25">
      <c r="A10" s="6" t="s">
        <v>3</v>
      </c>
      <c r="B10" s="7">
        <v>844.68700000000001</v>
      </c>
      <c r="C10" s="7">
        <v>841.03899999999999</v>
      </c>
      <c r="D10" s="7">
        <v>931.44799999999998</v>
      </c>
      <c r="E10" s="7">
        <v>985.34</v>
      </c>
      <c r="F10" s="7">
        <v>990.74200000000008</v>
      </c>
      <c r="G10" s="7">
        <v>999.80100000000004</v>
      </c>
      <c r="H10" s="7">
        <v>1004.755</v>
      </c>
      <c r="I10" s="7">
        <v>1049.577</v>
      </c>
      <c r="J10" s="7">
        <v>1104.1279999999999</v>
      </c>
      <c r="K10" s="7">
        <v>1069.482</v>
      </c>
      <c r="L10" s="7">
        <v>1135.085</v>
      </c>
      <c r="M10" s="7">
        <v>1111.0650000000001</v>
      </c>
      <c r="N10" s="7">
        <v>1042.1990000000001</v>
      </c>
      <c r="O10" s="7">
        <v>1126.0820000000001</v>
      </c>
      <c r="P10" s="7">
        <v>1192.971</v>
      </c>
      <c r="Q10" s="7">
        <v>1234.4369999999999</v>
      </c>
      <c r="R10" s="7">
        <v>1245.296</v>
      </c>
      <c r="S10" s="7">
        <v>1225.4680000000001</v>
      </c>
      <c r="T10" s="7">
        <v>1269.183</v>
      </c>
      <c r="U10" s="7">
        <v>1178.028</v>
      </c>
      <c r="V10" s="7">
        <v>1204.02</v>
      </c>
      <c r="W10" s="7">
        <v>1314.231</v>
      </c>
      <c r="X10" s="7">
        <v>1319.1079999999999</v>
      </c>
      <c r="Y10" s="7">
        <v>1310.039</v>
      </c>
      <c r="Z10" s="7">
        <v>1322.7339999999999</v>
      </c>
      <c r="AA10" s="7">
        <v>1367.194</v>
      </c>
      <c r="AB10" s="7">
        <v>1502.441</v>
      </c>
      <c r="AC10" s="7">
        <v>1471.9742590000001</v>
      </c>
      <c r="AD10" s="8">
        <v>1467.3211972250001</v>
      </c>
      <c r="AE10" s="8">
        <v>1377.2766794920001</v>
      </c>
      <c r="AF10" s="6" t="s">
        <v>3</v>
      </c>
      <c r="AG10" s="29">
        <f t="shared" si="1"/>
        <v>0.99568124050683859</v>
      </c>
      <c r="AH10" s="29">
        <f t="shared" si="2"/>
        <v>1.1074967986026807</v>
      </c>
      <c r="AI10" s="29">
        <f t="shared" si="3"/>
        <v>1.0578583023421597</v>
      </c>
      <c r="AJ10" s="29">
        <f t="shared" si="4"/>
        <v>1.0054823715671748</v>
      </c>
      <c r="AK10" s="29">
        <f t="shared" si="5"/>
        <v>1.0091436519295638</v>
      </c>
      <c r="AL10" s="29">
        <f t="shared" si="6"/>
        <v>1.0049549860422224</v>
      </c>
      <c r="AM10" s="29">
        <f t="shared" si="7"/>
        <v>1.0446098800205026</v>
      </c>
      <c r="AN10" s="29">
        <f t="shared" si="8"/>
        <v>1.0519742715398679</v>
      </c>
      <c r="AO10" s="29">
        <f t="shared" si="9"/>
        <v>0.9686213917226989</v>
      </c>
      <c r="AP10" s="29">
        <f t="shared" si="10"/>
        <v>1.061340910833469</v>
      </c>
      <c r="AQ10" s="29">
        <f t="shared" si="11"/>
        <v>0.978838589180546</v>
      </c>
      <c r="AR10" s="29">
        <f t="shared" si="12"/>
        <v>0.93801802774815157</v>
      </c>
      <c r="AS10" s="29">
        <f t="shared" si="13"/>
        <v>1.0804865481544312</v>
      </c>
      <c r="AT10" s="29">
        <f t="shared" si="14"/>
        <v>1.059399759520177</v>
      </c>
      <c r="AU10" s="29">
        <f t="shared" si="15"/>
        <v>1.0347585984906589</v>
      </c>
      <c r="AV10" s="29">
        <f t="shared" si="16"/>
        <v>1.0087967227165098</v>
      </c>
      <c r="AW10" s="29">
        <f t="shared" si="17"/>
        <v>0.98407768112962701</v>
      </c>
      <c r="AX10" s="29">
        <f t="shared" si="18"/>
        <v>1.0356720860928232</v>
      </c>
      <c r="AY10" s="29">
        <f t="shared" si="19"/>
        <v>0.92817820597975231</v>
      </c>
      <c r="AZ10" s="29">
        <f t="shared" si="20"/>
        <v>1.0220639916878036</v>
      </c>
      <c r="BA10" s="29">
        <f t="shared" si="21"/>
        <v>1.0915358548861314</v>
      </c>
      <c r="BB10" s="29">
        <f t="shared" si="22"/>
        <v>1.0037109153565849</v>
      </c>
      <c r="BC10" s="29">
        <f t="shared" si="23"/>
        <v>0.99312489955333461</v>
      </c>
      <c r="BD10" s="29">
        <f t="shared" si="24"/>
        <v>1.0096905511973306</v>
      </c>
      <c r="BE10" s="29">
        <f t="shared" si="25"/>
        <v>1.0336122001853736</v>
      </c>
      <c r="BF10" s="29">
        <f t="shared" si="26"/>
        <v>1.0989230496915581</v>
      </c>
      <c r="BG10" s="29">
        <f t="shared" si="27"/>
        <v>0.97972183866121865</v>
      </c>
      <c r="BH10" s="29">
        <f t="shared" si="28"/>
        <v>0.99683889732001085</v>
      </c>
      <c r="BI10" s="29">
        <f t="shared" si="28"/>
        <v>0.93863339676187307</v>
      </c>
    </row>
    <row r="11" spans="1:70" x14ac:dyDescent="0.25">
      <c r="A11" s="6" t="s">
        <v>13</v>
      </c>
      <c r="B11" s="7">
        <v>413.34399999999999</v>
      </c>
      <c r="C11" s="7">
        <v>412.89800000000002</v>
      </c>
      <c r="D11" s="7">
        <v>407.476</v>
      </c>
      <c r="E11" s="7">
        <v>396.036</v>
      </c>
      <c r="F11" s="7">
        <v>387.08600000000001</v>
      </c>
      <c r="G11" s="7">
        <v>383.262</v>
      </c>
      <c r="H11" s="7">
        <v>382.48899999999998</v>
      </c>
      <c r="I11" s="7">
        <v>380.85199999999998</v>
      </c>
      <c r="J11" s="7">
        <v>369.78500000000003</v>
      </c>
      <c r="K11" s="7">
        <v>354.17599999999999</v>
      </c>
      <c r="L11" s="7">
        <v>353.00200000000001</v>
      </c>
      <c r="M11" s="7">
        <v>349.87900000000002</v>
      </c>
      <c r="N11" s="7">
        <v>348.06200000000001</v>
      </c>
      <c r="O11" s="7">
        <v>338.43</v>
      </c>
      <c r="P11" s="7">
        <v>325.916</v>
      </c>
      <c r="Q11" s="7">
        <v>309.98899999999998</v>
      </c>
      <c r="R11" s="7">
        <v>304.37799999999999</v>
      </c>
      <c r="S11" s="7">
        <v>303.97899999999998</v>
      </c>
      <c r="T11" s="7">
        <v>299.35000000000002</v>
      </c>
      <c r="U11" s="7">
        <v>321.67500000000001</v>
      </c>
      <c r="V11" s="7">
        <v>334.22699999999998</v>
      </c>
      <c r="W11" s="7">
        <v>346.53399999999999</v>
      </c>
      <c r="X11" s="7">
        <v>395.62400000000002</v>
      </c>
      <c r="Y11" s="7">
        <v>449.11399999999998</v>
      </c>
      <c r="Z11" s="7">
        <v>524.41499999999996</v>
      </c>
      <c r="AA11" s="7">
        <v>566.84</v>
      </c>
      <c r="AB11" s="7">
        <v>545.23900000000003</v>
      </c>
      <c r="AC11" s="7">
        <v>575.22299199999998</v>
      </c>
      <c r="AD11" s="9">
        <v>671.20762575000003</v>
      </c>
      <c r="AE11" s="9">
        <v>744.72672772099997</v>
      </c>
      <c r="AF11" s="6" t="s">
        <v>13</v>
      </c>
      <c r="AG11" s="29">
        <f t="shared" si="1"/>
        <v>0.9989209955872107</v>
      </c>
      <c r="AH11" s="29">
        <f t="shared" si="2"/>
        <v>0.98686842755353621</v>
      </c>
      <c r="AI11" s="29">
        <f t="shared" si="3"/>
        <v>0.97192472685507858</v>
      </c>
      <c r="AJ11" s="29">
        <f t="shared" si="4"/>
        <v>0.97740104434950359</v>
      </c>
      <c r="AK11" s="29">
        <f t="shared" si="5"/>
        <v>0.99012105836945796</v>
      </c>
      <c r="AL11" s="29">
        <f t="shared" si="6"/>
        <v>0.99798310294263448</v>
      </c>
      <c r="AM11" s="29">
        <f t="shared" si="7"/>
        <v>0.99572013835692008</v>
      </c>
      <c r="AN11" s="29">
        <f t="shared" si="8"/>
        <v>0.97094146807683834</v>
      </c>
      <c r="AO11" s="29">
        <f t="shared" si="9"/>
        <v>0.95778898549156932</v>
      </c>
      <c r="AP11" s="29">
        <f t="shared" si="10"/>
        <v>0.99668526382363576</v>
      </c>
      <c r="AQ11" s="29">
        <f t="shared" si="11"/>
        <v>0.99115302462875565</v>
      </c>
      <c r="AR11" s="29">
        <f t="shared" si="12"/>
        <v>0.9948067760568654</v>
      </c>
      <c r="AS11" s="29">
        <f t="shared" si="13"/>
        <v>0.97232676936867568</v>
      </c>
      <c r="AT11" s="29">
        <f t="shared" si="14"/>
        <v>0.96302337263244986</v>
      </c>
      <c r="AU11" s="29">
        <f t="shared" si="15"/>
        <v>0.95113157991629738</v>
      </c>
      <c r="AV11" s="29">
        <f t="shared" si="16"/>
        <v>0.98189935771914494</v>
      </c>
      <c r="AW11" s="29">
        <f t="shared" si="17"/>
        <v>0.99868912996340076</v>
      </c>
      <c r="AX11" s="29">
        <f t="shared" si="18"/>
        <v>0.98477197437980923</v>
      </c>
      <c r="AY11" s="29">
        <f t="shared" si="19"/>
        <v>1.0745782528812426</v>
      </c>
      <c r="AZ11" s="29">
        <f t="shared" si="20"/>
        <v>1.0390207507577522</v>
      </c>
      <c r="BA11" s="29">
        <f t="shared" si="21"/>
        <v>1.0368222794687443</v>
      </c>
      <c r="BB11" s="29">
        <f t="shared" si="22"/>
        <v>1.1416599814159651</v>
      </c>
      <c r="BC11" s="29">
        <f t="shared" si="23"/>
        <v>1.1352041332173981</v>
      </c>
      <c r="BD11" s="29">
        <f t="shared" si="24"/>
        <v>1.1676656706315101</v>
      </c>
      <c r="BE11" s="29">
        <f t="shared" si="25"/>
        <v>1.080899669155154</v>
      </c>
      <c r="BF11" s="29">
        <f t="shared" si="26"/>
        <v>0.9618922447251429</v>
      </c>
      <c r="BG11" s="29">
        <f t="shared" si="27"/>
        <v>1.054992383156744</v>
      </c>
      <c r="BH11" s="29">
        <f t="shared" si="28"/>
        <v>1.1668650855145235</v>
      </c>
      <c r="BI11" s="29">
        <f t="shared" si="28"/>
        <v>1.1095325785204697</v>
      </c>
    </row>
    <row r="12" spans="1:70" x14ac:dyDescent="0.25">
      <c r="A12" s="35" t="s">
        <v>7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</row>
    <row r="13" spans="1:70" x14ac:dyDescent="0.25">
      <c r="A13" s="6" t="s">
        <v>0</v>
      </c>
      <c r="B13" s="7">
        <v>3088.0597208569998</v>
      </c>
      <c r="C13" s="7">
        <v>3114.9157194949998</v>
      </c>
      <c r="D13" s="7">
        <v>3130.2179451440002</v>
      </c>
      <c r="E13" s="7">
        <v>3130.2782666799999</v>
      </c>
      <c r="F13" s="7">
        <v>3162.5031634769998</v>
      </c>
      <c r="G13" s="7">
        <v>3235.068579278</v>
      </c>
      <c r="H13" s="7">
        <v>3315.7604830320001</v>
      </c>
      <c r="I13" s="7">
        <v>3426.3151868569998</v>
      </c>
      <c r="J13" s="7">
        <v>3468.3786365310002</v>
      </c>
      <c r="K13" s="7">
        <v>3537.371286216</v>
      </c>
      <c r="L13" s="7">
        <v>3560.7410844830001</v>
      </c>
      <c r="M13" s="7">
        <v>3589.2375253589998</v>
      </c>
      <c r="N13" s="7">
        <v>3587.4736816569998</v>
      </c>
      <c r="O13" s="7">
        <v>3650.4084532950001</v>
      </c>
      <c r="P13" s="7">
        <v>3805.7286197429999</v>
      </c>
      <c r="Q13" s="7">
        <v>3849.5991265480002</v>
      </c>
      <c r="R13" s="7">
        <v>3896.1325343110002</v>
      </c>
      <c r="S13" s="7">
        <v>3941.2090889579999</v>
      </c>
      <c r="T13" s="7">
        <v>3896.7373972139999</v>
      </c>
      <c r="U13" s="7">
        <v>3802.8271509669999</v>
      </c>
      <c r="V13" s="7">
        <v>3903.5801448359998</v>
      </c>
      <c r="W13" s="7">
        <v>3895.9901315130001</v>
      </c>
      <c r="X13" s="7">
        <v>3945.1661194560002</v>
      </c>
      <c r="Y13" s="7">
        <v>3988.9098922940002</v>
      </c>
      <c r="Z13" s="7">
        <v>4031.722552058</v>
      </c>
      <c r="AA13" s="7">
        <v>4111.2965627650001</v>
      </c>
      <c r="AB13" s="7">
        <v>4154.6947915479996</v>
      </c>
      <c r="AC13" s="7">
        <v>4225.0943837440009</v>
      </c>
      <c r="AD13" s="8">
        <v>4266.0456006049999</v>
      </c>
      <c r="AE13" s="8">
        <v>4277.0748404899996</v>
      </c>
      <c r="AF13" s="6" t="s">
        <v>0</v>
      </c>
      <c r="AG13" s="29">
        <f t="shared" ref="AG13:AG45" si="29">(C13/B13)</f>
        <v>1.0086967225590271</v>
      </c>
      <c r="AH13" s="29">
        <f t="shared" ref="AH13:AH45" si="30">(D13/C13)</f>
        <v>1.0049125649060839</v>
      </c>
      <c r="AI13" s="29">
        <f t="shared" ref="AI13:AI45" si="31">(E13/D13)</f>
        <v>1.0000192707143902</v>
      </c>
      <c r="AJ13" s="29">
        <f t="shared" ref="AJ13:AJ45" si="32">(F13/E13)</f>
        <v>1.0102945789644375</v>
      </c>
      <c r="AK13" s="29">
        <f t="shared" ref="AK13:AK45" si="33">(G13/F13)</f>
        <v>1.02294556307138</v>
      </c>
      <c r="AL13" s="29">
        <f t="shared" ref="AL13:AL45" si="34">(H13/G13)</f>
        <v>1.0249428727016381</v>
      </c>
      <c r="AM13" s="29">
        <f t="shared" ref="AM13:AM45" si="35">(I13/H13)</f>
        <v>1.0333421863221877</v>
      </c>
      <c r="AN13" s="29">
        <f t="shared" ref="AN13:AN45" si="36">(J13/I13)</f>
        <v>1.0122765850133553</v>
      </c>
      <c r="AO13" s="29">
        <f t="shared" ref="AO13:AO45" si="37">(K13/J13)</f>
        <v>1.0198919025040487</v>
      </c>
      <c r="AP13" s="29">
        <f t="shared" ref="AP13:AP45" si="38">(L13/K13)</f>
        <v>1.0066065437795757</v>
      </c>
      <c r="AQ13" s="29">
        <f t="shared" ref="AQ13:AQ45" si="39">(M13/L13)</f>
        <v>1.0080029522506373</v>
      </c>
      <c r="AR13" s="29">
        <f t="shared" ref="AR13:AR45" si="40">(N13/M13)</f>
        <v>0.99950857426137507</v>
      </c>
      <c r="AS13" s="29">
        <f t="shared" ref="AS13:AS45" si="41">(O13/N13)</f>
        <v>1.0175429221849877</v>
      </c>
      <c r="AT13" s="29">
        <f t="shared" ref="AT13:AT45" si="42">(P13/O13)</f>
        <v>1.042548708845938</v>
      </c>
      <c r="AU13" s="29">
        <f t="shared" ref="AU13:AU45" si="43">(Q13/P13)</f>
        <v>1.0115274921541733</v>
      </c>
      <c r="AV13" s="29">
        <f t="shared" ref="AV13:AV45" si="44">(R13/Q13)</f>
        <v>1.0120878580426964</v>
      </c>
      <c r="AW13" s="29">
        <f t="shared" ref="AW13:AW45" si="45">(S13/R13)</f>
        <v>1.0115695639842939</v>
      </c>
      <c r="AX13" s="29">
        <f t="shared" ref="AX13:AX45" si="46">(T13/S13)</f>
        <v>0.98871623130358766</v>
      </c>
      <c r="AY13" s="29">
        <f t="shared" ref="AY13:AY45" si="47">(U13/T13)</f>
        <v>0.97590028870969292</v>
      </c>
      <c r="AZ13" s="29">
        <f t="shared" ref="AZ13:AZ45" si="48">(V13/U13)</f>
        <v>1.0264942343864827</v>
      </c>
      <c r="BA13" s="29">
        <f t="shared" ref="BA13:BA45" si="49">(W13/V13)</f>
        <v>0.99805562764401279</v>
      </c>
      <c r="BB13" s="29">
        <f t="shared" ref="BB13:BB45" si="50">(X13/W13)</f>
        <v>1.0126222054684473</v>
      </c>
      <c r="BC13" s="29">
        <f t="shared" ref="BC13:BC45" si="51">(Y13/X13)</f>
        <v>1.0110879419303216</v>
      </c>
      <c r="BD13" s="29">
        <f t="shared" ref="BD13:BD45" si="52">(Z13/Y13)</f>
        <v>1.0107329222569574</v>
      </c>
      <c r="BE13" s="29">
        <f t="shared" ref="BE13:BE45" si="53">(AA13/Z13)</f>
        <v>1.0197369758656585</v>
      </c>
      <c r="BF13" s="29">
        <f t="shared" ref="BF13:BF45" si="54">(AB13/AA13)</f>
        <v>1.0105558497472662</v>
      </c>
      <c r="BG13" s="29">
        <f t="shared" ref="BG13:BG45" si="55">(AC13/AB13)</f>
        <v>1.0169445881654693</v>
      </c>
      <c r="BH13" s="29">
        <f t="shared" ref="BH13:BH45" si="56">(AD13/AC13)</f>
        <v>1.0096923791853167</v>
      </c>
      <c r="BI13" s="29">
        <f t="shared" ref="BI13:BI45" si="57">(AE13/AD13)</f>
        <v>1.0025853544283341</v>
      </c>
    </row>
    <row r="14" spans="1:70" x14ac:dyDescent="0.25">
      <c r="A14" s="6" t="s">
        <v>1</v>
      </c>
      <c r="B14" s="7">
        <v>648.62400000000002</v>
      </c>
      <c r="C14" s="7">
        <v>655.10500000000002</v>
      </c>
      <c r="D14" s="7">
        <v>652.89</v>
      </c>
      <c r="E14" s="7">
        <v>647.46799999999996</v>
      </c>
      <c r="F14" s="7">
        <v>650.76200000000006</v>
      </c>
      <c r="G14" s="7">
        <v>662.178</v>
      </c>
      <c r="H14" s="7">
        <v>679.32</v>
      </c>
      <c r="I14" s="7">
        <v>679.21100000000001</v>
      </c>
      <c r="J14" s="7">
        <v>688.73800000000006</v>
      </c>
      <c r="K14" s="7">
        <v>678.928</v>
      </c>
      <c r="L14" s="7">
        <v>667.32600000000002</v>
      </c>
      <c r="M14" s="7">
        <v>677.75800000000004</v>
      </c>
      <c r="N14" s="7">
        <v>674.25300000000004</v>
      </c>
      <c r="O14" s="7">
        <v>680.33400000000006</v>
      </c>
      <c r="P14" s="7">
        <v>681.50099999999998</v>
      </c>
      <c r="Q14" s="7">
        <v>679.38200000000006</v>
      </c>
      <c r="R14" s="7">
        <v>677.29600000000005</v>
      </c>
      <c r="S14" s="7">
        <v>657.63900000000001</v>
      </c>
      <c r="T14" s="7">
        <v>649.21799999999996</v>
      </c>
      <c r="U14" s="7">
        <v>615.08400000000006</v>
      </c>
      <c r="V14" s="7">
        <v>609.85599999999999</v>
      </c>
      <c r="W14" s="7">
        <v>587.14599999999996</v>
      </c>
      <c r="X14" s="7">
        <v>569.61800000000005</v>
      </c>
      <c r="Y14" s="7">
        <v>556.86099999999999</v>
      </c>
      <c r="Z14" s="7">
        <v>549.51</v>
      </c>
      <c r="AA14" s="7">
        <v>564.20100000000002</v>
      </c>
      <c r="AB14" s="7">
        <v>571.75800000000004</v>
      </c>
      <c r="AC14" s="7">
        <v>581.57607299999995</v>
      </c>
      <c r="AD14" s="8">
        <v>576.37695843899996</v>
      </c>
      <c r="AE14" s="8">
        <v>579.74427364999997</v>
      </c>
      <c r="AF14" s="6" t="s">
        <v>1</v>
      </c>
      <c r="AG14" s="29">
        <f t="shared" si="29"/>
        <v>1.0099919213596784</v>
      </c>
      <c r="AH14" s="29">
        <f t="shared" si="30"/>
        <v>0.99661886262507537</v>
      </c>
      <c r="AI14" s="29">
        <f t="shared" si="31"/>
        <v>0.99169538513378974</v>
      </c>
      <c r="AJ14" s="29">
        <f t="shared" si="32"/>
        <v>1.0050875101163301</v>
      </c>
      <c r="AK14" s="29">
        <f t="shared" si="33"/>
        <v>1.0175425117016665</v>
      </c>
      <c r="AL14" s="29">
        <f t="shared" si="34"/>
        <v>1.0258872991854155</v>
      </c>
      <c r="AM14" s="29">
        <f t="shared" si="35"/>
        <v>0.99983954542778064</v>
      </c>
      <c r="AN14" s="29">
        <f t="shared" si="36"/>
        <v>1.014026569063222</v>
      </c>
      <c r="AO14" s="29">
        <f t="shared" si="37"/>
        <v>0.98575655764601333</v>
      </c>
      <c r="AP14" s="29">
        <f t="shared" si="38"/>
        <v>0.9829112954540099</v>
      </c>
      <c r="AQ14" s="29">
        <f t="shared" si="39"/>
        <v>1.0156325394185151</v>
      </c>
      <c r="AR14" s="29">
        <f t="shared" si="40"/>
        <v>0.99482853761962231</v>
      </c>
      <c r="AS14" s="29">
        <f t="shared" si="41"/>
        <v>1.009018869771436</v>
      </c>
      <c r="AT14" s="29">
        <f t="shared" si="42"/>
        <v>1.0017153339389182</v>
      </c>
      <c r="AU14" s="29">
        <f t="shared" si="43"/>
        <v>0.99689068688087046</v>
      </c>
      <c r="AV14" s="29">
        <f t="shared" si="44"/>
        <v>0.99692956245529019</v>
      </c>
      <c r="AW14" s="29">
        <f t="shared" si="45"/>
        <v>0.97097723890293164</v>
      </c>
      <c r="AX14" s="29">
        <f t="shared" si="46"/>
        <v>0.98719510248023601</v>
      </c>
      <c r="AY14" s="29">
        <f t="shared" si="47"/>
        <v>0.94742289954992021</v>
      </c>
      <c r="AZ14" s="29">
        <f t="shared" si="48"/>
        <v>0.99150034791995878</v>
      </c>
      <c r="BA14" s="29">
        <f t="shared" si="49"/>
        <v>0.96276170112288795</v>
      </c>
      <c r="BB14" s="29">
        <f t="shared" si="50"/>
        <v>0.9701471184339161</v>
      </c>
      <c r="BC14" s="29">
        <f t="shared" si="51"/>
        <v>0.9776042891902994</v>
      </c>
      <c r="BD14" s="29">
        <f t="shared" si="52"/>
        <v>0.98679921919473623</v>
      </c>
      <c r="BE14" s="29">
        <f t="shared" si="53"/>
        <v>1.026734727302506</v>
      </c>
      <c r="BF14" s="29">
        <f t="shared" si="54"/>
        <v>1.0133941627186056</v>
      </c>
      <c r="BG14" s="29">
        <f t="shared" si="55"/>
        <v>1.0171717282486645</v>
      </c>
      <c r="BH14" s="29">
        <f t="shared" si="56"/>
        <v>0.99106030182056681</v>
      </c>
      <c r="BI14" s="29">
        <f t="shared" si="57"/>
        <v>1.0058422099664075</v>
      </c>
    </row>
    <row r="15" spans="1:70" x14ac:dyDescent="0.25">
      <c r="A15" s="6" t="s">
        <v>2</v>
      </c>
      <c r="B15" s="7">
        <v>597.32400000000007</v>
      </c>
      <c r="C15" s="7">
        <v>605.96</v>
      </c>
      <c r="D15" s="7">
        <v>605.32900000000006</v>
      </c>
      <c r="E15" s="7">
        <v>597.40899999999999</v>
      </c>
      <c r="F15" s="7">
        <v>602.18700000000001</v>
      </c>
      <c r="G15" s="7">
        <v>610.34</v>
      </c>
      <c r="H15" s="7">
        <v>623.47199999999998</v>
      </c>
      <c r="I15" s="7">
        <v>623.62400000000002</v>
      </c>
      <c r="J15" s="7">
        <v>633.88200000000006</v>
      </c>
      <c r="K15" s="7">
        <v>625.17600000000004</v>
      </c>
      <c r="L15" s="7">
        <v>612.75800000000004</v>
      </c>
      <c r="M15" s="7">
        <v>623.34100000000001</v>
      </c>
      <c r="N15" s="7">
        <v>618.14599999999996</v>
      </c>
      <c r="O15" s="7">
        <v>623.69500000000005</v>
      </c>
      <c r="P15" s="7">
        <v>624.16</v>
      </c>
      <c r="Q15" s="7">
        <v>622.16899999999998</v>
      </c>
      <c r="R15" s="7">
        <v>617.81000000000006</v>
      </c>
      <c r="S15" s="7">
        <v>597.97199999999998</v>
      </c>
      <c r="T15" s="7">
        <v>590.19100000000003</v>
      </c>
      <c r="U15" s="7">
        <v>555.66899999999998</v>
      </c>
      <c r="V15" s="7">
        <v>551.90200000000004</v>
      </c>
      <c r="W15" s="7">
        <v>530.93399999999997</v>
      </c>
      <c r="X15" s="7">
        <v>512.06399999999996</v>
      </c>
      <c r="Y15" s="7">
        <v>497.517</v>
      </c>
      <c r="Z15" s="7">
        <v>491.93700000000001</v>
      </c>
      <c r="AA15" s="7">
        <v>501.298</v>
      </c>
      <c r="AB15" s="7">
        <v>505.06799999999998</v>
      </c>
      <c r="AC15" s="7">
        <v>512.840912</v>
      </c>
      <c r="AD15" s="8">
        <v>508.988741086</v>
      </c>
      <c r="AE15" s="8">
        <v>512.30574433499999</v>
      </c>
      <c r="AF15" s="6" t="s">
        <v>2</v>
      </c>
      <c r="AG15" s="29">
        <f t="shared" si="29"/>
        <v>1.0144578151890766</v>
      </c>
      <c r="AH15" s="29">
        <f t="shared" si="30"/>
        <v>0.99895867714040532</v>
      </c>
      <c r="AI15" s="29">
        <f t="shared" si="31"/>
        <v>0.98691620589794959</v>
      </c>
      <c r="AJ15" s="29">
        <f t="shared" si="32"/>
        <v>1.0079978708054282</v>
      </c>
      <c r="AK15" s="29">
        <f t="shared" si="33"/>
        <v>1.0135389837376099</v>
      </c>
      <c r="AL15" s="29">
        <f t="shared" si="34"/>
        <v>1.0215158763967624</v>
      </c>
      <c r="AM15" s="29">
        <f t="shared" si="35"/>
        <v>1.0002437960325403</v>
      </c>
      <c r="AN15" s="29">
        <f t="shared" si="36"/>
        <v>1.0164490141495517</v>
      </c>
      <c r="AO15" s="29">
        <f t="shared" si="37"/>
        <v>0.98626558255321961</v>
      </c>
      <c r="AP15" s="29">
        <f t="shared" si="38"/>
        <v>0.98013679347895633</v>
      </c>
      <c r="AQ15" s="29">
        <f t="shared" si="39"/>
        <v>1.0172710923398796</v>
      </c>
      <c r="AR15" s="29">
        <f t="shared" si="40"/>
        <v>0.99166587790631444</v>
      </c>
      <c r="AS15" s="29">
        <f t="shared" si="41"/>
        <v>1.0089768436582944</v>
      </c>
      <c r="AT15" s="29">
        <f t="shared" si="42"/>
        <v>1.0007455567224364</v>
      </c>
      <c r="AU15" s="29">
        <f t="shared" si="43"/>
        <v>0.99681011279159193</v>
      </c>
      <c r="AV15" s="29">
        <f t="shared" si="44"/>
        <v>0.99299386501095377</v>
      </c>
      <c r="AW15" s="29">
        <f t="shared" si="45"/>
        <v>0.96788980430876792</v>
      </c>
      <c r="AX15" s="29">
        <f t="shared" si="46"/>
        <v>0.9869876850421091</v>
      </c>
      <c r="AY15" s="29">
        <f t="shared" si="47"/>
        <v>0.94150707143958479</v>
      </c>
      <c r="AZ15" s="29">
        <f t="shared" si="48"/>
        <v>0.99322078431584282</v>
      </c>
      <c r="BA15" s="29">
        <f t="shared" si="49"/>
        <v>0.96200774775231823</v>
      </c>
      <c r="BB15" s="29">
        <f t="shared" si="50"/>
        <v>0.96445885929324549</v>
      </c>
      <c r="BC15" s="29">
        <f t="shared" si="51"/>
        <v>0.97159144169478817</v>
      </c>
      <c r="BD15" s="29">
        <f t="shared" si="52"/>
        <v>0.98878430284794294</v>
      </c>
      <c r="BE15" s="29">
        <f t="shared" si="53"/>
        <v>1.019028859386466</v>
      </c>
      <c r="BF15" s="29">
        <f t="shared" si="54"/>
        <v>1.0075204768421178</v>
      </c>
      <c r="BG15" s="29">
        <f t="shared" si="55"/>
        <v>1.0153898326561968</v>
      </c>
      <c r="BH15" s="29">
        <f t="shared" si="56"/>
        <v>0.99248856551054565</v>
      </c>
      <c r="BI15" s="29">
        <f t="shared" si="57"/>
        <v>1.0065168499443085</v>
      </c>
    </row>
    <row r="16" spans="1:70" x14ac:dyDescent="0.25">
      <c r="A16" s="6" t="s">
        <v>5</v>
      </c>
      <c r="B16" s="7">
        <v>371.17700000000002</v>
      </c>
      <c r="C16" s="7">
        <v>374.255</v>
      </c>
      <c r="D16" s="7">
        <v>308.52499999999998</v>
      </c>
      <c r="E16" s="7">
        <v>258.94200000000001</v>
      </c>
      <c r="F16" s="7">
        <v>204.501</v>
      </c>
      <c r="G16" s="7">
        <v>199.18700000000001</v>
      </c>
      <c r="H16" s="7">
        <v>179.465</v>
      </c>
      <c r="I16" s="7">
        <v>174.34899999999999</v>
      </c>
      <c r="J16" s="7">
        <v>170.53399999999999</v>
      </c>
      <c r="K16" s="7">
        <v>166.42599999999999</v>
      </c>
      <c r="L16" s="7">
        <v>164.13200000000001</v>
      </c>
      <c r="M16" s="7">
        <v>163.232</v>
      </c>
      <c r="N16" s="7">
        <v>161.60900000000001</v>
      </c>
      <c r="O16" s="7">
        <v>165.06200000000001</v>
      </c>
      <c r="P16" s="7">
        <v>164.149</v>
      </c>
      <c r="Q16" s="7">
        <v>164.01400000000001</v>
      </c>
      <c r="R16" s="7">
        <v>169.066</v>
      </c>
      <c r="S16" s="7">
        <v>170.96</v>
      </c>
      <c r="T16" s="7">
        <v>174.97399999999999</v>
      </c>
      <c r="U16" s="7">
        <v>167.64599999999999</v>
      </c>
      <c r="V16" s="7">
        <v>172.035</v>
      </c>
      <c r="W16" s="7">
        <v>174.17</v>
      </c>
      <c r="X16" s="7">
        <v>177.22800000000001</v>
      </c>
      <c r="Y16" s="7">
        <v>172.67500000000001</v>
      </c>
      <c r="Z16" s="7">
        <v>179.547</v>
      </c>
      <c r="AA16" s="7">
        <v>179.00200000000001</v>
      </c>
      <c r="AB16" s="7">
        <v>174.24100000000001</v>
      </c>
      <c r="AC16" s="7">
        <v>180.62725800000001</v>
      </c>
      <c r="AD16" s="8">
        <v>183.26935562899999</v>
      </c>
      <c r="AE16" s="8">
        <v>185.46314334300001</v>
      </c>
      <c r="AF16" s="6" t="s">
        <v>5</v>
      </c>
      <c r="AG16" s="29">
        <f t="shared" si="29"/>
        <v>1.0082925396778355</v>
      </c>
      <c r="AH16" s="29">
        <f t="shared" si="30"/>
        <v>0.82437108388665481</v>
      </c>
      <c r="AI16" s="29">
        <f t="shared" si="31"/>
        <v>0.83929017097479952</v>
      </c>
      <c r="AJ16" s="29">
        <f t="shared" si="32"/>
        <v>0.78975600713673333</v>
      </c>
      <c r="AK16" s="29">
        <f t="shared" si="33"/>
        <v>0.97401479699365778</v>
      </c>
      <c r="AL16" s="29">
        <f t="shared" si="34"/>
        <v>0.90098751424540757</v>
      </c>
      <c r="AM16" s="29">
        <f t="shared" si="35"/>
        <v>0.97149304878388532</v>
      </c>
      <c r="AN16" s="29">
        <f t="shared" si="36"/>
        <v>0.97811860119645078</v>
      </c>
      <c r="AO16" s="29">
        <f t="shared" si="37"/>
        <v>0.97591096203689587</v>
      </c>
      <c r="AP16" s="29">
        <f t="shared" si="38"/>
        <v>0.98621609604268579</v>
      </c>
      <c r="AQ16" s="29">
        <f t="shared" si="39"/>
        <v>0.99451660858333535</v>
      </c>
      <c r="AR16" s="29">
        <f t="shared" si="40"/>
        <v>0.99005709664771624</v>
      </c>
      <c r="AS16" s="29">
        <f t="shared" si="41"/>
        <v>1.0213663842979042</v>
      </c>
      <c r="AT16" s="29">
        <f t="shared" si="42"/>
        <v>0.99446874507760719</v>
      </c>
      <c r="AU16" s="29">
        <f t="shared" si="43"/>
        <v>0.99917757647015826</v>
      </c>
      <c r="AV16" s="29">
        <f t="shared" si="44"/>
        <v>1.0308022485885351</v>
      </c>
      <c r="AW16" s="29">
        <f t="shared" si="45"/>
        <v>1.011202725562798</v>
      </c>
      <c r="AX16" s="29">
        <f t="shared" si="46"/>
        <v>1.0234791764155358</v>
      </c>
      <c r="AY16" s="29">
        <f t="shared" si="47"/>
        <v>0.95811949203881719</v>
      </c>
      <c r="AZ16" s="29">
        <f t="shared" si="48"/>
        <v>1.0261801653484128</v>
      </c>
      <c r="BA16" s="29">
        <f t="shared" si="49"/>
        <v>1.0124102653529805</v>
      </c>
      <c r="BB16" s="29">
        <f t="shared" si="50"/>
        <v>1.0175575587070105</v>
      </c>
      <c r="BC16" s="29">
        <f t="shared" si="51"/>
        <v>0.9743099284537432</v>
      </c>
      <c r="BD16" s="29">
        <f t="shared" si="52"/>
        <v>1.0397973070797741</v>
      </c>
      <c r="BE16" s="29">
        <f t="shared" si="53"/>
        <v>0.99696458308966462</v>
      </c>
      <c r="BF16" s="29">
        <f t="shared" si="54"/>
        <v>0.97340253181528702</v>
      </c>
      <c r="BG16" s="29">
        <f t="shared" si="55"/>
        <v>1.0366518672413496</v>
      </c>
      <c r="BH16" s="29">
        <f t="shared" si="56"/>
        <v>1.0146273472689264</v>
      </c>
      <c r="BI16" s="29">
        <f t="shared" si="57"/>
        <v>1.0119702920680367</v>
      </c>
    </row>
    <row r="17" spans="1:61" x14ac:dyDescent="0.25">
      <c r="A17" s="6" t="s">
        <v>4</v>
      </c>
      <c r="B17" s="7">
        <v>593.17810764900003</v>
      </c>
      <c r="C17" s="7">
        <v>620.04014719000008</v>
      </c>
      <c r="D17" s="7">
        <v>654.64909920399998</v>
      </c>
      <c r="E17" s="7">
        <v>690.33877435900001</v>
      </c>
      <c r="F17" s="7">
        <v>717.70821069600004</v>
      </c>
      <c r="G17" s="7">
        <v>771.173546278</v>
      </c>
      <c r="H17" s="7">
        <v>795.91404208799997</v>
      </c>
      <c r="I17" s="7">
        <v>829.24919955200005</v>
      </c>
      <c r="J17" s="7">
        <v>812.66433526399999</v>
      </c>
      <c r="K17" s="7">
        <v>855.11390570100002</v>
      </c>
      <c r="L17" s="7">
        <v>877.33014647799996</v>
      </c>
      <c r="M17" s="7">
        <v>878.12300466300007</v>
      </c>
      <c r="N17" s="7">
        <v>902.80700179600012</v>
      </c>
      <c r="O17" s="7">
        <v>929.74386659800007</v>
      </c>
      <c r="P17" s="7">
        <v>991.87994952700001</v>
      </c>
      <c r="Q17" s="7">
        <v>991.930520989</v>
      </c>
      <c r="R17" s="7">
        <v>1014.097919115</v>
      </c>
      <c r="S17" s="7">
        <v>1044.710086947</v>
      </c>
      <c r="T17" s="7">
        <v>1026.2130225230001</v>
      </c>
      <c r="U17" s="7">
        <v>1039.8892791559999</v>
      </c>
      <c r="V17" s="7">
        <v>1072.396559005</v>
      </c>
      <c r="W17" s="7">
        <v>1112.878882898</v>
      </c>
      <c r="X17" s="7">
        <v>1156.379158086</v>
      </c>
      <c r="Y17" s="7">
        <v>1188.324670472</v>
      </c>
      <c r="Z17" s="7">
        <v>1204.335409543</v>
      </c>
      <c r="AA17" s="7">
        <v>1255.0164615860001</v>
      </c>
      <c r="AB17" s="7">
        <v>1290.6182216970001</v>
      </c>
      <c r="AC17" s="7">
        <v>1337.256581119</v>
      </c>
      <c r="AD17" s="8">
        <v>1368.317390359</v>
      </c>
      <c r="AE17" s="8">
        <v>1412.9363061619999</v>
      </c>
      <c r="AF17" s="6" t="s">
        <v>4</v>
      </c>
      <c r="AG17" s="29">
        <f t="shared" si="29"/>
        <v>1.0452849476314374</v>
      </c>
      <c r="AH17" s="29">
        <f t="shared" si="30"/>
        <v>1.0558172759793805</v>
      </c>
      <c r="AI17" s="29">
        <f t="shared" si="31"/>
        <v>1.0545172600075303</v>
      </c>
      <c r="AJ17" s="29">
        <f t="shared" si="32"/>
        <v>1.0396463842877917</v>
      </c>
      <c r="AK17" s="29">
        <f t="shared" si="33"/>
        <v>1.0744945296503599</v>
      </c>
      <c r="AL17" s="29">
        <f t="shared" si="34"/>
        <v>1.0320816188903363</v>
      </c>
      <c r="AM17" s="29">
        <f t="shared" si="35"/>
        <v>1.0418828613408411</v>
      </c>
      <c r="AN17" s="29">
        <f t="shared" si="36"/>
        <v>0.98000014435110705</v>
      </c>
      <c r="AO17" s="29">
        <f t="shared" si="37"/>
        <v>1.0522350601533534</v>
      </c>
      <c r="AP17" s="29">
        <f t="shared" si="38"/>
        <v>1.0259804461474493</v>
      </c>
      <c r="AQ17" s="29">
        <f t="shared" si="39"/>
        <v>1.0009037170193946</v>
      </c>
      <c r="AR17" s="29">
        <f t="shared" si="40"/>
        <v>1.0281099538469249</v>
      </c>
      <c r="AS17" s="29">
        <f t="shared" si="41"/>
        <v>1.0298367920811569</v>
      </c>
      <c r="AT17" s="29">
        <f t="shared" si="42"/>
        <v>1.0668313985833113</v>
      </c>
      <c r="AU17" s="29">
        <f t="shared" si="43"/>
        <v>1.0000509854665618</v>
      </c>
      <c r="AV17" s="29">
        <f t="shared" si="44"/>
        <v>1.0223477326858519</v>
      </c>
      <c r="AW17" s="29">
        <f t="shared" si="45"/>
        <v>1.030186599592587</v>
      </c>
      <c r="AX17" s="29">
        <f t="shared" si="46"/>
        <v>0.98229454787973314</v>
      </c>
      <c r="AY17" s="29">
        <f t="shared" si="47"/>
        <v>1.0133269178356128</v>
      </c>
      <c r="AZ17" s="29">
        <f t="shared" si="48"/>
        <v>1.0312603279027781</v>
      </c>
      <c r="BA17" s="29">
        <f t="shared" si="49"/>
        <v>1.0377493974155985</v>
      </c>
      <c r="BB17" s="29">
        <f t="shared" si="50"/>
        <v>1.0390880587784384</v>
      </c>
      <c r="BC17" s="29">
        <f t="shared" si="51"/>
        <v>1.0276254653697452</v>
      </c>
      <c r="BD17" s="29">
        <f t="shared" si="52"/>
        <v>1.0134733709303878</v>
      </c>
      <c r="BE17" s="29">
        <f t="shared" si="53"/>
        <v>1.0420821738208559</v>
      </c>
      <c r="BF17" s="29">
        <f t="shared" si="54"/>
        <v>1.0283675642517143</v>
      </c>
      <c r="BG17" s="29">
        <f t="shared" si="55"/>
        <v>1.0361364489032832</v>
      </c>
      <c r="BH17" s="29">
        <f t="shared" si="56"/>
        <v>1.0232272622012515</v>
      </c>
      <c r="BI17" s="29">
        <f t="shared" si="57"/>
        <v>1.0326086009849611</v>
      </c>
    </row>
    <row r="18" spans="1:61" x14ac:dyDescent="0.25">
      <c r="A18" s="6" t="s">
        <v>3</v>
      </c>
      <c r="B18" s="7">
        <v>133.25200000000001</v>
      </c>
      <c r="C18" s="7">
        <v>134.27799999999999</v>
      </c>
      <c r="D18" s="7">
        <v>148.488</v>
      </c>
      <c r="E18" s="7">
        <v>154.27099999999999</v>
      </c>
      <c r="F18" s="7">
        <v>162.80799999999999</v>
      </c>
      <c r="G18" s="7">
        <v>163.374</v>
      </c>
      <c r="H18" s="7">
        <v>171.53700000000001</v>
      </c>
      <c r="I18" s="7">
        <v>174.17599999999999</v>
      </c>
      <c r="J18" s="7">
        <v>177.767</v>
      </c>
      <c r="K18" s="7">
        <v>185.65299999999999</v>
      </c>
      <c r="L18" s="7">
        <v>192.39</v>
      </c>
      <c r="M18" s="7">
        <v>201.059</v>
      </c>
      <c r="N18" s="7">
        <v>208.85300000000001</v>
      </c>
      <c r="O18" s="7">
        <v>211.13800000000001</v>
      </c>
      <c r="P18" s="7">
        <v>223.44900000000001</v>
      </c>
      <c r="Q18" s="7">
        <v>238.80600000000001</v>
      </c>
      <c r="R18" s="7">
        <v>252.286</v>
      </c>
      <c r="S18" s="7">
        <v>256.88900000000001</v>
      </c>
      <c r="T18" s="7">
        <v>271.72500000000002</v>
      </c>
      <c r="U18" s="7">
        <v>274.23599999999999</v>
      </c>
      <c r="V18" s="7">
        <v>270.48599999999999</v>
      </c>
      <c r="W18" s="7">
        <v>275.92200000000003</v>
      </c>
      <c r="X18" s="7">
        <v>295.58100000000002</v>
      </c>
      <c r="Y18" s="7">
        <v>300.721</v>
      </c>
      <c r="Z18" s="7">
        <v>304.79500000000002</v>
      </c>
      <c r="AA18" s="7">
        <v>298.04399999999998</v>
      </c>
      <c r="AB18" s="7">
        <v>291.91300000000001</v>
      </c>
      <c r="AC18" s="7">
        <v>293.57865199999998</v>
      </c>
      <c r="AD18" s="8">
        <v>287.95601477399998</v>
      </c>
      <c r="AE18" s="8">
        <v>283.05341028100003</v>
      </c>
      <c r="AF18" s="6" t="s">
        <v>3</v>
      </c>
      <c r="AG18" s="29">
        <f t="shared" si="29"/>
        <v>1.0076996968150571</v>
      </c>
      <c r="AH18" s="29">
        <f t="shared" si="30"/>
        <v>1.1058252282577936</v>
      </c>
      <c r="AI18" s="29">
        <f t="shared" si="31"/>
        <v>1.0389459080868486</v>
      </c>
      <c r="AJ18" s="29">
        <f t="shared" si="32"/>
        <v>1.0553376849829197</v>
      </c>
      <c r="AK18" s="29">
        <f t="shared" si="33"/>
        <v>1.0034764876418849</v>
      </c>
      <c r="AL18" s="29">
        <f t="shared" si="34"/>
        <v>1.0499651107275332</v>
      </c>
      <c r="AM18" s="29">
        <f t="shared" si="35"/>
        <v>1.0153844360108897</v>
      </c>
      <c r="AN18" s="29">
        <f t="shared" si="36"/>
        <v>1.0206170769796068</v>
      </c>
      <c r="AO18" s="29">
        <f t="shared" si="37"/>
        <v>1.0443614394122644</v>
      </c>
      <c r="AP18" s="29">
        <f t="shared" si="38"/>
        <v>1.0362881289287003</v>
      </c>
      <c r="AQ18" s="29">
        <f t="shared" si="39"/>
        <v>1.0450595145277821</v>
      </c>
      <c r="AR18" s="29">
        <f t="shared" si="40"/>
        <v>1.0387647406980041</v>
      </c>
      <c r="AS18" s="29">
        <f t="shared" si="41"/>
        <v>1.0109407094942375</v>
      </c>
      <c r="AT18" s="29">
        <f t="shared" si="42"/>
        <v>1.0583078365808145</v>
      </c>
      <c r="AU18" s="29">
        <f t="shared" si="43"/>
        <v>1.0687270920881276</v>
      </c>
      <c r="AV18" s="29">
        <f t="shared" si="44"/>
        <v>1.0564474929440633</v>
      </c>
      <c r="AW18" s="29">
        <f t="shared" si="45"/>
        <v>1.0182451662002647</v>
      </c>
      <c r="AX18" s="29">
        <f t="shared" si="46"/>
        <v>1.057752570176224</v>
      </c>
      <c r="AY18" s="29">
        <f t="shared" si="47"/>
        <v>1.0092409605299475</v>
      </c>
      <c r="AZ18" s="29">
        <f t="shared" si="48"/>
        <v>0.98632564652343235</v>
      </c>
      <c r="BA18" s="29">
        <f t="shared" si="49"/>
        <v>1.0200971584481269</v>
      </c>
      <c r="BB18" s="29">
        <f t="shared" si="50"/>
        <v>1.071248396285907</v>
      </c>
      <c r="BC18" s="29">
        <f t="shared" si="51"/>
        <v>1.0173894803793206</v>
      </c>
      <c r="BD18" s="29">
        <f t="shared" si="52"/>
        <v>1.013547440983503</v>
      </c>
      <c r="BE18" s="29">
        <f t="shared" si="53"/>
        <v>0.9778506865270099</v>
      </c>
      <c r="BF18" s="29">
        <f t="shared" si="54"/>
        <v>0.97942921179423181</v>
      </c>
      <c r="BG18" s="29">
        <f t="shared" si="55"/>
        <v>1.0057059877429233</v>
      </c>
      <c r="BH18" s="29">
        <f t="shared" si="56"/>
        <v>0.98084793568028239</v>
      </c>
      <c r="BI18" s="29">
        <f t="shared" si="57"/>
        <v>0.98297446748300177</v>
      </c>
    </row>
    <row r="19" spans="1:61" x14ac:dyDescent="0.25">
      <c r="A19" s="6" t="s">
        <v>13</v>
      </c>
      <c r="B19" s="7">
        <v>731.99300000000005</v>
      </c>
      <c r="C19" s="7">
        <v>715.74800000000005</v>
      </c>
      <c r="D19" s="7">
        <v>728.86199999999997</v>
      </c>
      <c r="E19" s="7">
        <v>738.08199999999999</v>
      </c>
      <c r="F19" s="7">
        <v>759.01700000000005</v>
      </c>
      <c r="G19" s="7">
        <v>753.24400000000003</v>
      </c>
      <c r="H19" s="7">
        <v>779.42500000000007</v>
      </c>
      <c r="I19" s="7">
        <v>826.80899999999997</v>
      </c>
      <c r="J19" s="7">
        <v>854.36199999999997</v>
      </c>
      <c r="K19" s="7">
        <v>871.53100000000006</v>
      </c>
      <c r="L19" s="7">
        <v>865.99800000000005</v>
      </c>
      <c r="M19" s="7">
        <v>880.26400000000001</v>
      </c>
      <c r="N19" s="7">
        <v>843.88</v>
      </c>
      <c r="O19" s="7">
        <v>859.61500000000001</v>
      </c>
      <c r="P19" s="7">
        <v>888.49099999999999</v>
      </c>
      <c r="Q19" s="7">
        <v>886.86300000000006</v>
      </c>
      <c r="R19" s="7">
        <v>871.16499999999996</v>
      </c>
      <c r="S19" s="7">
        <v>860.04</v>
      </c>
      <c r="T19" s="7">
        <v>804.07600000000002</v>
      </c>
      <c r="U19" s="7">
        <v>754.96</v>
      </c>
      <c r="V19" s="7">
        <v>776.76599999999996</v>
      </c>
      <c r="W19" s="7">
        <v>728.55799999999999</v>
      </c>
      <c r="X19" s="7">
        <v>715.34100000000001</v>
      </c>
      <c r="Y19" s="7">
        <v>725.28</v>
      </c>
      <c r="Z19" s="7">
        <v>730.67700000000002</v>
      </c>
      <c r="AA19" s="7">
        <v>744.44</v>
      </c>
      <c r="AB19" s="7">
        <v>747.40100000000007</v>
      </c>
      <c r="AC19" s="7">
        <v>745.21710199999995</v>
      </c>
      <c r="AD19" s="9">
        <v>763.70003944300004</v>
      </c>
      <c r="AE19" s="9">
        <v>760.25545693600009</v>
      </c>
      <c r="AF19" s="6" t="s">
        <v>13</v>
      </c>
      <c r="AG19" s="29">
        <f t="shared" si="29"/>
        <v>0.97780716482261443</v>
      </c>
      <c r="AH19" s="29">
        <f t="shared" si="30"/>
        <v>1.0183220910152735</v>
      </c>
      <c r="AI19" s="29">
        <f t="shared" si="31"/>
        <v>1.0126498569002089</v>
      </c>
      <c r="AJ19" s="29">
        <f t="shared" si="32"/>
        <v>1.0283640571101857</v>
      </c>
      <c r="AK19" s="29">
        <f t="shared" si="33"/>
        <v>0.99239410974984743</v>
      </c>
      <c r="AL19" s="29">
        <f t="shared" si="34"/>
        <v>1.0347576615280043</v>
      </c>
      <c r="AM19" s="29">
        <f t="shared" si="35"/>
        <v>1.0607935336947107</v>
      </c>
      <c r="AN19" s="29">
        <f t="shared" si="36"/>
        <v>1.0333245042083481</v>
      </c>
      <c r="AO19" s="29">
        <f t="shared" si="37"/>
        <v>1.0200956971400883</v>
      </c>
      <c r="AP19" s="29">
        <f t="shared" si="38"/>
        <v>0.99365140195816326</v>
      </c>
      <c r="AQ19" s="29">
        <f t="shared" si="39"/>
        <v>1.0164734791535315</v>
      </c>
      <c r="AR19" s="29">
        <f t="shared" si="40"/>
        <v>0.95866694537093411</v>
      </c>
      <c r="AS19" s="29">
        <f t="shared" si="41"/>
        <v>1.0186460160212352</v>
      </c>
      <c r="AT19" s="29">
        <f t="shared" si="42"/>
        <v>1.0335917823676879</v>
      </c>
      <c r="AU19" s="29">
        <f t="shared" si="43"/>
        <v>0.99816767980767396</v>
      </c>
      <c r="AV19" s="29">
        <f t="shared" si="44"/>
        <v>0.98229940813857375</v>
      </c>
      <c r="AW19" s="29">
        <f t="shared" si="45"/>
        <v>0.98722974407833186</v>
      </c>
      <c r="AX19" s="29">
        <f t="shared" si="46"/>
        <v>0.93492860797172228</v>
      </c>
      <c r="AY19" s="29">
        <f t="shared" si="47"/>
        <v>0.93891622184967594</v>
      </c>
      <c r="AZ19" s="29">
        <f t="shared" si="48"/>
        <v>1.0288836494648723</v>
      </c>
      <c r="BA19" s="29">
        <f t="shared" si="49"/>
        <v>0.93793755133463619</v>
      </c>
      <c r="BB19" s="29">
        <f t="shared" si="50"/>
        <v>0.98185868523851227</v>
      </c>
      <c r="BC19" s="29">
        <f t="shared" si="51"/>
        <v>1.0138940728967023</v>
      </c>
      <c r="BD19" s="29">
        <f t="shared" si="52"/>
        <v>1.0074412640635342</v>
      </c>
      <c r="BE19" s="29">
        <f t="shared" si="53"/>
        <v>1.0188359562433196</v>
      </c>
      <c r="BF19" s="29">
        <f t="shared" si="54"/>
        <v>1.0039774864327549</v>
      </c>
      <c r="BG19" s="29">
        <f t="shared" si="55"/>
        <v>0.99707801033180299</v>
      </c>
      <c r="BH19" s="29">
        <f t="shared" si="56"/>
        <v>1.0248020843770169</v>
      </c>
      <c r="BI19" s="29">
        <f t="shared" si="57"/>
        <v>0.99548961329174179</v>
      </c>
    </row>
    <row r="20" spans="1:61" x14ac:dyDescent="0.25">
      <c r="A20" s="5" t="s">
        <v>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</row>
    <row r="21" spans="1:61" ht="16.5" customHeight="1" x14ac:dyDescent="0.25">
      <c r="A21" s="6" t="s">
        <v>0</v>
      </c>
      <c r="B21" s="7">
        <v>2055.9248687220002</v>
      </c>
      <c r="C21" s="7">
        <v>2108.7690661950001</v>
      </c>
      <c r="D21" s="7">
        <v>2101.908417135</v>
      </c>
      <c r="E21" s="7">
        <v>2137.0460568039998</v>
      </c>
      <c r="F21" s="7">
        <v>2142.2291088090001</v>
      </c>
      <c r="G21" s="7">
        <v>2195.234058391</v>
      </c>
      <c r="H21" s="7">
        <v>2280.8857207289998</v>
      </c>
      <c r="I21" s="7">
        <v>2317.8287268529998</v>
      </c>
      <c r="J21" s="7">
        <v>2345.9906716239998</v>
      </c>
      <c r="K21" s="7">
        <v>2425.4037599230001</v>
      </c>
      <c r="L21" s="7">
        <v>2503.7679308299998</v>
      </c>
      <c r="M21" s="7">
        <v>2527.5487126110002</v>
      </c>
      <c r="N21" s="7">
        <v>2610.328802175</v>
      </c>
      <c r="O21" s="7">
        <v>2697.2909603469998</v>
      </c>
      <c r="P21" s="7">
        <v>2784.11809141</v>
      </c>
      <c r="Q21" s="7">
        <v>2858.2437325269998</v>
      </c>
      <c r="R21" s="7">
        <v>2927.3360421470002</v>
      </c>
      <c r="S21" s="7">
        <v>3051.7054841260001</v>
      </c>
      <c r="T21" s="7">
        <v>3141.982081351</v>
      </c>
      <c r="U21" s="7">
        <v>3065.2877413229999</v>
      </c>
      <c r="V21" s="7">
        <v>3335.544117676</v>
      </c>
      <c r="W21" s="7">
        <v>3379.3374735279999</v>
      </c>
      <c r="X21" s="7">
        <v>3453.1603791329999</v>
      </c>
      <c r="Y21" s="7">
        <v>3492.3944549409998</v>
      </c>
      <c r="Z21" s="7">
        <v>3510.1645332050002</v>
      </c>
      <c r="AA21" s="7">
        <v>3555.2697089530002</v>
      </c>
      <c r="AB21" s="7">
        <v>3630.5495190850002</v>
      </c>
      <c r="AC21" s="7">
        <v>3725.074613923</v>
      </c>
      <c r="AD21" s="8">
        <v>3916.8860966799998</v>
      </c>
      <c r="AE21" s="8">
        <v>4018.3087571589999</v>
      </c>
      <c r="AF21" s="6" t="s">
        <v>0</v>
      </c>
      <c r="AG21" s="29">
        <f t="shared" si="29"/>
        <v>1.02570336994165</v>
      </c>
      <c r="AH21" s="29">
        <f t="shared" si="30"/>
        <v>0.99674660958851258</v>
      </c>
      <c r="AI21" s="29">
        <f t="shared" si="31"/>
        <v>1.0167170174411757</v>
      </c>
      <c r="AJ21" s="29">
        <f t="shared" si="32"/>
        <v>1.0024253347224306</v>
      </c>
      <c r="AK21" s="29">
        <f t="shared" si="33"/>
        <v>1.0247428948491268</v>
      </c>
      <c r="AL21" s="29">
        <f t="shared" si="34"/>
        <v>1.039017097976686</v>
      </c>
      <c r="AM21" s="29">
        <f t="shared" si="35"/>
        <v>1.0161967808331023</v>
      </c>
      <c r="AN21" s="29">
        <f t="shared" si="36"/>
        <v>1.012150140536586</v>
      </c>
      <c r="AO21" s="29">
        <f t="shared" si="37"/>
        <v>1.0338505558694431</v>
      </c>
      <c r="AP21" s="29">
        <f t="shared" si="38"/>
        <v>1.0323097424857162</v>
      </c>
      <c r="AQ21" s="29">
        <f t="shared" si="39"/>
        <v>1.0094979975932181</v>
      </c>
      <c r="AR21" s="29">
        <f t="shared" si="40"/>
        <v>1.0327511351812826</v>
      </c>
      <c r="AS21" s="29">
        <f t="shared" si="41"/>
        <v>1.0333146376424076</v>
      </c>
      <c r="AT21" s="29">
        <f t="shared" si="42"/>
        <v>1.0321904949593685</v>
      </c>
      <c r="AU21" s="29">
        <f t="shared" si="43"/>
        <v>1.0266244601282193</v>
      </c>
      <c r="AV21" s="29">
        <f t="shared" si="44"/>
        <v>1.0241729943579427</v>
      </c>
      <c r="AW21" s="29">
        <f t="shared" si="45"/>
        <v>1.0424855364018213</v>
      </c>
      <c r="AX21" s="29">
        <f t="shared" si="46"/>
        <v>1.0295823426259807</v>
      </c>
      <c r="AY21" s="29">
        <f t="shared" si="47"/>
        <v>0.97559045912985509</v>
      </c>
      <c r="AZ21" s="29">
        <f t="shared" si="48"/>
        <v>1.0881667233746728</v>
      </c>
      <c r="BA21" s="29">
        <f t="shared" si="49"/>
        <v>1.0131292989410412</v>
      </c>
      <c r="BB21" s="29">
        <f t="shared" si="50"/>
        <v>1.0218453783273469</v>
      </c>
      <c r="BC21" s="29">
        <f t="shared" si="51"/>
        <v>1.011361787898728</v>
      </c>
      <c r="BD21" s="29">
        <f t="shared" si="52"/>
        <v>1.0050882219901762</v>
      </c>
      <c r="BE21" s="29">
        <f t="shared" si="53"/>
        <v>1.0128498750760313</v>
      </c>
      <c r="BF21" s="29">
        <f t="shared" si="54"/>
        <v>1.0211741488817088</v>
      </c>
      <c r="BG21" s="29">
        <f t="shared" si="55"/>
        <v>1.0260360296261219</v>
      </c>
      <c r="BH21" s="29">
        <f t="shared" si="56"/>
        <v>1.0514919840907553</v>
      </c>
      <c r="BI21" s="29">
        <f t="shared" si="57"/>
        <v>1.0258936966701604</v>
      </c>
    </row>
    <row r="22" spans="1:61" x14ac:dyDescent="0.25">
      <c r="A22" s="6" t="s">
        <v>1</v>
      </c>
      <c r="B22" s="7">
        <v>382.02843030899999</v>
      </c>
      <c r="C22" s="7">
        <v>395.45007453099998</v>
      </c>
      <c r="D22" s="7">
        <v>386.81755018799998</v>
      </c>
      <c r="E22" s="7">
        <v>396.70938494299998</v>
      </c>
      <c r="F22" s="7">
        <v>400.44135451699998</v>
      </c>
      <c r="G22" s="7">
        <v>427.12424988499998</v>
      </c>
      <c r="H22" s="7">
        <v>467.15897965200003</v>
      </c>
      <c r="I22" s="7">
        <v>462.70754000699998</v>
      </c>
      <c r="J22" s="7">
        <v>475.81392822300012</v>
      </c>
      <c r="K22" s="7">
        <v>493.883283156</v>
      </c>
      <c r="L22" s="7">
        <v>505.17551313600001</v>
      </c>
      <c r="M22" s="7">
        <v>519.23906699999998</v>
      </c>
      <c r="N22" s="7">
        <v>521.94281718000002</v>
      </c>
      <c r="O22" s="7">
        <v>544.45909245100006</v>
      </c>
      <c r="P22" s="7">
        <v>559.6870309200001</v>
      </c>
      <c r="Q22" s="7">
        <v>575.17662441900006</v>
      </c>
      <c r="R22" s="7">
        <v>573.38815576400009</v>
      </c>
      <c r="S22" s="7">
        <v>573.01388314999997</v>
      </c>
      <c r="T22" s="7">
        <v>586.74035278899999</v>
      </c>
      <c r="U22" s="7">
        <v>551.22996823999995</v>
      </c>
      <c r="V22" s="7">
        <v>596.5889927149999</v>
      </c>
      <c r="W22" s="7">
        <v>550.09064809799997</v>
      </c>
      <c r="X22" s="7">
        <v>536.66380301699996</v>
      </c>
      <c r="Y22" s="7">
        <v>528.2674475980001</v>
      </c>
      <c r="Z22" s="7">
        <v>482.54679367199998</v>
      </c>
      <c r="AA22" s="7">
        <v>498.79739980199997</v>
      </c>
      <c r="AB22" s="7">
        <v>526.25923290599997</v>
      </c>
      <c r="AC22" s="7">
        <v>553.95981525100001</v>
      </c>
      <c r="AD22" s="8">
        <v>542.87486410999998</v>
      </c>
      <c r="AE22" s="8">
        <v>551.93838035800002</v>
      </c>
      <c r="AF22" s="6" t="s">
        <v>1</v>
      </c>
      <c r="AG22" s="29">
        <f t="shared" si="29"/>
        <v>1.0351325795599664</v>
      </c>
      <c r="AH22" s="29">
        <f t="shared" si="30"/>
        <v>0.97817038129721412</v>
      </c>
      <c r="AI22" s="29">
        <f t="shared" si="31"/>
        <v>1.0255723525217313</v>
      </c>
      <c r="AJ22" s="29">
        <f t="shared" si="32"/>
        <v>1.0094073135540673</v>
      </c>
      <c r="AK22" s="29">
        <f t="shared" si="33"/>
        <v>1.0666337156914878</v>
      </c>
      <c r="AL22" s="29">
        <f t="shared" si="34"/>
        <v>1.0937308752143646</v>
      </c>
      <c r="AM22" s="29">
        <f t="shared" si="35"/>
        <v>0.99047125317313589</v>
      </c>
      <c r="AN22" s="29">
        <f t="shared" si="36"/>
        <v>1.0283254260689201</v>
      </c>
      <c r="AO22" s="29">
        <f t="shared" si="37"/>
        <v>1.0379756746518174</v>
      </c>
      <c r="AP22" s="29">
        <f t="shared" si="38"/>
        <v>1.0228641672336847</v>
      </c>
      <c r="AQ22" s="29">
        <f t="shared" si="39"/>
        <v>1.0278389460658872</v>
      </c>
      <c r="AR22" s="29">
        <f t="shared" si="40"/>
        <v>1.0052071393541735</v>
      </c>
      <c r="AS22" s="29">
        <f t="shared" si="41"/>
        <v>1.0431393526836006</v>
      </c>
      <c r="AT22" s="29">
        <f t="shared" si="42"/>
        <v>1.0279689304121054</v>
      </c>
      <c r="AU22" s="29">
        <f t="shared" si="43"/>
        <v>1.0276754554657779</v>
      </c>
      <c r="AV22" s="29">
        <f t="shared" si="44"/>
        <v>0.99689057486158006</v>
      </c>
      <c r="AW22" s="29">
        <f t="shared" si="45"/>
        <v>0.99934726134427831</v>
      </c>
      <c r="AX22" s="29">
        <f t="shared" si="46"/>
        <v>1.0239548639965619</v>
      </c>
      <c r="AY22" s="29">
        <f t="shared" si="47"/>
        <v>0.93947853700498751</v>
      </c>
      <c r="AZ22" s="29">
        <f t="shared" si="48"/>
        <v>1.0822869348337953</v>
      </c>
      <c r="BA22" s="29">
        <f t="shared" si="49"/>
        <v>0.92205966723356403</v>
      </c>
      <c r="BB22" s="29">
        <f t="shared" si="50"/>
        <v>0.97559157726562917</v>
      </c>
      <c r="BC22" s="29">
        <f t="shared" si="51"/>
        <v>0.9843545337475762</v>
      </c>
      <c r="BD22" s="29">
        <f t="shared" si="52"/>
        <v>0.91345169168781992</v>
      </c>
      <c r="BE22" s="29">
        <f t="shared" si="53"/>
        <v>1.0336767466763979</v>
      </c>
      <c r="BF22" s="29">
        <f t="shared" si="54"/>
        <v>1.0550560871305688</v>
      </c>
      <c r="BG22" s="29">
        <f t="shared" si="55"/>
        <v>1.0526367626692983</v>
      </c>
      <c r="BH22" s="29">
        <f t="shared" si="56"/>
        <v>0.97998961145588259</v>
      </c>
      <c r="BI22" s="29">
        <f t="shared" si="57"/>
        <v>1.0166954059714277</v>
      </c>
    </row>
    <row r="23" spans="1:61" x14ac:dyDescent="0.25">
      <c r="A23" s="6" t="s">
        <v>2</v>
      </c>
      <c r="B23" s="7">
        <v>370.21938677899999</v>
      </c>
      <c r="C23" s="7">
        <v>382.93288027800003</v>
      </c>
      <c r="D23" s="7">
        <v>372.63119213599998</v>
      </c>
      <c r="E23" s="7">
        <v>382.86813282899999</v>
      </c>
      <c r="F23" s="7">
        <v>386.356497203</v>
      </c>
      <c r="G23" s="7">
        <v>411.65128456600002</v>
      </c>
      <c r="H23" s="7">
        <v>449.99297880500001</v>
      </c>
      <c r="I23" s="7">
        <v>442.85554317200001</v>
      </c>
      <c r="J23" s="7">
        <v>454.94092077099998</v>
      </c>
      <c r="K23" s="7">
        <v>470.85329450699999</v>
      </c>
      <c r="L23" s="7">
        <v>481.04651533399999</v>
      </c>
      <c r="M23" s="7">
        <v>493.235058772</v>
      </c>
      <c r="N23" s="7">
        <v>494.39482732300002</v>
      </c>
      <c r="O23" s="7">
        <v>512.52810805399997</v>
      </c>
      <c r="P23" s="7">
        <v>525.35302571099999</v>
      </c>
      <c r="Q23" s="7">
        <v>536.35565197699998</v>
      </c>
      <c r="R23" s="7">
        <v>530.58412686099996</v>
      </c>
      <c r="S23" s="7">
        <v>524.75290541000004</v>
      </c>
      <c r="T23" s="7">
        <v>538.00433891499995</v>
      </c>
      <c r="U23" s="7">
        <v>504.78698379399998</v>
      </c>
      <c r="V23" s="7">
        <v>545.79103987800011</v>
      </c>
      <c r="W23" s="7">
        <v>493.32362565300002</v>
      </c>
      <c r="X23" s="7">
        <v>479.49179954700003</v>
      </c>
      <c r="Y23" s="7">
        <v>470.09046055900012</v>
      </c>
      <c r="Z23" s="7">
        <v>421.98581501400002</v>
      </c>
      <c r="AA23" s="7">
        <v>438.22539139000003</v>
      </c>
      <c r="AB23" s="7">
        <v>467.071261682</v>
      </c>
      <c r="AC23" s="7">
        <v>486.59035420999999</v>
      </c>
      <c r="AD23" s="8">
        <v>478.87241310299999</v>
      </c>
      <c r="AE23" s="8">
        <v>493.90513387599998</v>
      </c>
      <c r="AF23" s="6" t="s">
        <v>2</v>
      </c>
      <c r="AG23" s="29">
        <f t="shared" si="29"/>
        <v>1.0343404315198363</v>
      </c>
      <c r="AH23" s="29">
        <f t="shared" si="30"/>
        <v>0.97309792741087875</v>
      </c>
      <c r="AI23" s="29">
        <f t="shared" si="31"/>
        <v>1.0274720445014807</v>
      </c>
      <c r="AJ23" s="29">
        <f t="shared" si="32"/>
        <v>1.0091111379477435</v>
      </c>
      <c r="AK23" s="29">
        <f t="shared" si="33"/>
        <v>1.0654700711548009</v>
      </c>
      <c r="AL23" s="29">
        <f t="shared" si="34"/>
        <v>1.0931411990598383</v>
      </c>
      <c r="AM23" s="29">
        <f t="shared" si="35"/>
        <v>0.9841387844495838</v>
      </c>
      <c r="AN23" s="29">
        <f t="shared" si="36"/>
        <v>1.0272896608958244</v>
      </c>
      <c r="AO23" s="29">
        <f t="shared" si="37"/>
        <v>1.0349767915118142</v>
      </c>
      <c r="AP23" s="29">
        <f t="shared" si="38"/>
        <v>1.0216484007777256</v>
      </c>
      <c r="AQ23" s="29">
        <f t="shared" si="39"/>
        <v>1.0253375568671093</v>
      </c>
      <c r="AR23" s="29">
        <f t="shared" si="40"/>
        <v>1.0023513505992203</v>
      </c>
      <c r="AS23" s="29">
        <f t="shared" si="41"/>
        <v>1.036677731498904</v>
      </c>
      <c r="AT23" s="29">
        <f t="shared" si="42"/>
        <v>1.0250228571964461</v>
      </c>
      <c r="AU23" s="29">
        <f t="shared" si="43"/>
        <v>1.0209433004618358</v>
      </c>
      <c r="AV23" s="29">
        <f t="shared" si="44"/>
        <v>0.98923936926044076</v>
      </c>
      <c r="AW23" s="29">
        <f t="shared" si="45"/>
        <v>0.98900980795355087</v>
      </c>
      <c r="AX23" s="29">
        <f t="shared" si="46"/>
        <v>1.0252527110729313</v>
      </c>
      <c r="AY23" s="29">
        <f t="shared" si="47"/>
        <v>0.93825820217734712</v>
      </c>
      <c r="AZ23" s="29">
        <f t="shared" si="48"/>
        <v>1.0812304148094547</v>
      </c>
      <c r="BA23" s="29">
        <f t="shared" si="49"/>
        <v>0.90386904439338533</v>
      </c>
      <c r="BB23" s="29">
        <f t="shared" si="50"/>
        <v>0.97196196292506531</v>
      </c>
      <c r="BC23" s="29">
        <f t="shared" si="51"/>
        <v>0.98039311830383369</v>
      </c>
      <c r="BD23" s="29">
        <f t="shared" si="52"/>
        <v>0.89766938582885247</v>
      </c>
      <c r="BE23" s="29">
        <f t="shared" si="53"/>
        <v>1.0384837020539688</v>
      </c>
      <c r="BF23" s="29">
        <f t="shared" si="54"/>
        <v>1.0658242786902516</v>
      </c>
      <c r="BG23" s="29">
        <f t="shared" si="55"/>
        <v>1.0417903950196135</v>
      </c>
      <c r="BH23" s="29">
        <f t="shared" si="56"/>
        <v>0.9841387297544556</v>
      </c>
      <c r="BI23" s="29">
        <f t="shared" si="57"/>
        <v>1.0313919122540196</v>
      </c>
    </row>
    <row r="24" spans="1:61" x14ac:dyDescent="0.25">
      <c r="A24" s="6" t="s">
        <v>5</v>
      </c>
      <c r="B24" s="7">
        <v>704.31848700900002</v>
      </c>
      <c r="C24" s="7">
        <v>716.45599314300011</v>
      </c>
      <c r="D24" s="7">
        <v>678.81417786600002</v>
      </c>
      <c r="E24" s="7">
        <v>651.02333507399999</v>
      </c>
      <c r="F24" s="7">
        <v>601.46368344199993</v>
      </c>
      <c r="G24" s="7">
        <v>573.24707671099998</v>
      </c>
      <c r="H24" s="7">
        <v>569.809323221</v>
      </c>
      <c r="I24" s="7">
        <v>547.31144143600011</v>
      </c>
      <c r="J24" s="7">
        <v>548.21990230900008</v>
      </c>
      <c r="K24" s="7">
        <v>565.61034408499995</v>
      </c>
      <c r="L24" s="7">
        <v>567.46693861900008</v>
      </c>
      <c r="M24" s="7">
        <v>574.8261567620001</v>
      </c>
      <c r="N24" s="7">
        <v>579.5578894680001</v>
      </c>
      <c r="O24" s="7">
        <v>606.24494021499993</v>
      </c>
      <c r="P24" s="7">
        <v>615.41727062900009</v>
      </c>
      <c r="Q24" s="7">
        <v>622.05533628900002</v>
      </c>
      <c r="R24" s="7">
        <v>632.70328943200002</v>
      </c>
      <c r="S24" s="7">
        <v>646.12683670600006</v>
      </c>
      <c r="T24" s="7">
        <v>650.133263661</v>
      </c>
      <c r="U24" s="7">
        <v>599.95353282099995</v>
      </c>
      <c r="V24" s="7">
        <v>654.62089682700002</v>
      </c>
      <c r="W24" s="7">
        <v>674.59140230200001</v>
      </c>
      <c r="X24" s="7">
        <v>668.063289661</v>
      </c>
      <c r="Y24" s="7">
        <v>653.61280870600001</v>
      </c>
      <c r="Z24" s="7">
        <v>647.85777908300008</v>
      </c>
      <c r="AA24" s="7">
        <v>615.523680775</v>
      </c>
      <c r="AB24" s="7">
        <v>607.93456369400008</v>
      </c>
      <c r="AC24" s="7">
        <v>625.19811627899992</v>
      </c>
      <c r="AD24" s="8">
        <v>657.43697533599993</v>
      </c>
      <c r="AE24" s="8">
        <v>668.40487739599996</v>
      </c>
      <c r="AF24" s="6" t="s">
        <v>5</v>
      </c>
      <c r="AG24" s="29">
        <f t="shared" si="29"/>
        <v>1.0172329796219661</v>
      </c>
      <c r="AH24" s="29">
        <f t="shared" si="30"/>
        <v>0.94746109232491682</v>
      </c>
      <c r="AI24" s="29">
        <f t="shared" si="31"/>
        <v>0.9590597195842806</v>
      </c>
      <c r="AJ24" s="29">
        <f t="shared" si="32"/>
        <v>0.92387423159514437</v>
      </c>
      <c r="AK24" s="29">
        <f t="shared" si="33"/>
        <v>0.95308676565553452</v>
      </c>
      <c r="AL24" s="29">
        <f t="shared" si="34"/>
        <v>0.99400301609957775</v>
      </c>
      <c r="AM24" s="29">
        <f t="shared" si="35"/>
        <v>0.9605168240178581</v>
      </c>
      <c r="AN24" s="29">
        <f t="shared" si="36"/>
        <v>1.0016598609205325</v>
      </c>
      <c r="AO24" s="29">
        <f t="shared" si="37"/>
        <v>1.0317216534875049</v>
      </c>
      <c r="AP24" s="29">
        <f t="shared" si="38"/>
        <v>1.0032824621285941</v>
      </c>
      <c r="AQ24" s="29">
        <f t="shared" si="39"/>
        <v>1.0129685407944815</v>
      </c>
      <c r="AR24" s="29">
        <f t="shared" si="40"/>
        <v>1.0082315890645164</v>
      </c>
      <c r="AS24" s="29">
        <f t="shared" si="41"/>
        <v>1.0460472564207468</v>
      </c>
      <c r="AT24" s="29">
        <f t="shared" si="42"/>
        <v>1.0151297434511326</v>
      </c>
      <c r="AU24" s="29">
        <f t="shared" si="43"/>
        <v>1.01078628432578</v>
      </c>
      <c r="AV24" s="29">
        <f t="shared" si="44"/>
        <v>1.0171173728795939</v>
      </c>
      <c r="AW24" s="29">
        <f t="shared" si="45"/>
        <v>1.0212161806303408</v>
      </c>
      <c r="AX24" s="29">
        <f t="shared" si="46"/>
        <v>1.0062006818590372</v>
      </c>
      <c r="AY24" s="29">
        <f t="shared" si="47"/>
        <v>0.92281623838560378</v>
      </c>
      <c r="AZ24" s="29">
        <f t="shared" si="48"/>
        <v>1.0911193301070374</v>
      </c>
      <c r="BA24" s="29">
        <f t="shared" si="49"/>
        <v>1.0305069782706275</v>
      </c>
      <c r="BB24" s="29">
        <f t="shared" si="50"/>
        <v>0.99032286415343684</v>
      </c>
      <c r="BC24" s="29">
        <f t="shared" si="51"/>
        <v>0.97836959285349645</v>
      </c>
      <c r="BD24" s="29">
        <f t="shared" si="52"/>
        <v>0.99119504766989874</v>
      </c>
      <c r="BE24" s="29">
        <f t="shared" si="53"/>
        <v>0.95009074622247047</v>
      </c>
      <c r="BF24" s="29">
        <f t="shared" si="54"/>
        <v>0.98767047098586924</v>
      </c>
      <c r="BG24" s="29">
        <f t="shared" si="55"/>
        <v>1.0283970572097449</v>
      </c>
      <c r="BH24" s="29">
        <f t="shared" si="56"/>
        <v>1.0515658288429857</v>
      </c>
      <c r="BI24" s="29">
        <f t="shared" si="57"/>
        <v>1.0166828189947708</v>
      </c>
    </row>
    <row r="25" spans="1:61" x14ac:dyDescent="0.25">
      <c r="A25" s="6" t="s">
        <v>4</v>
      </c>
      <c r="B25" s="7">
        <v>142.28962167500001</v>
      </c>
      <c r="C25" s="7">
        <v>157.749546216</v>
      </c>
      <c r="D25" s="7">
        <v>166.160077481</v>
      </c>
      <c r="E25" s="7">
        <v>174.873171114</v>
      </c>
      <c r="F25" s="7">
        <v>192.130821475</v>
      </c>
      <c r="G25" s="7">
        <v>205.54629085400001</v>
      </c>
      <c r="H25" s="7">
        <v>221.18198289099999</v>
      </c>
      <c r="I25" s="7">
        <v>240.973287016</v>
      </c>
      <c r="J25" s="7">
        <v>250.430921181</v>
      </c>
      <c r="K25" s="7">
        <v>268.751954404</v>
      </c>
      <c r="L25" s="7">
        <v>282.30797543099999</v>
      </c>
      <c r="M25" s="7">
        <v>298.55792319800003</v>
      </c>
      <c r="N25" s="7">
        <v>317.10803077399999</v>
      </c>
      <c r="O25" s="7">
        <v>341.076786148</v>
      </c>
      <c r="P25" s="7">
        <v>365.25509280699998</v>
      </c>
      <c r="Q25" s="7">
        <v>386.39108191000003</v>
      </c>
      <c r="R25" s="7">
        <v>417.92925663099999</v>
      </c>
      <c r="S25" s="7">
        <v>448.18457066299999</v>
      </c>
      <c r="T25" s="7">
        <v>471.10593567299998</v>
      </c>
      <c r="U25" s="7">
        <v>490.68218718499998</v>
      </c>
      <c r="V25" s="7">
        <v>562.66456084100002</v>
      </c>
      <c r="W25" s="7">
        <v>586.22480719299995</v>
      </c>
      <c r="X25" s="7">
        <v>611.106328426</v>
      </c>
      <c r="Y25" s="7">
        <v>639.96955017300002</v>
      </c>
      <c r="Z25" s="7">
        <v>658.13017336000007</v>
      </c>
      <c r="AA25" s="7">
        <v>661.822070338</v>
      </c>
      <c r="AB25" s="7">
        <v>689.08159483299994</v>
      </c>
      <c r="AC25" s="7">
        <v>716.01420761899999</v>
      </c>
      <c r="AD25" s="8">
        <v>773.92351271100006</v>
      </c>
      <c r="AE25" s="8">
        <v>798.47004888000004</v>
      </c>
      <c r="AF25" s="6" t="s">
        <v>4</v>
      </c>
      <c r="AG25" s="29">
        <f t="shared" si="29"/>
        <v>1.1086511044095093</v>
      </c>
      <c r="AH25" s="29">
        <f t="shared" si="30"/>
        <v>1.0533157239861966</v>
      </c>
      <c r="AI25" s="29">
        <f t="shared" si="31"/>
        <v>1.0524379487846371</v>
      </c>
      <c r="AJ25" s="29">
        <f t="shared" si="32"/>
        <v>1.0986866667486102</v>
      </c>
      <c r="AK25" s="29">
        <f t="shared" si="33"/>
        <v>1.0698246604891846</v>
      </c>
      <c r="AL25" s="29">
        <f t="shared" si="34"/>
        <v>1.0760689573722644</v>
      </c>
      <c r="AM25" s="29">
        <f t="shared" si="35"/>
        <v>1.0894797300680377</v>
      </c>
      <c r="AN25" s="29">
        <f t="shared" si="36"/>
        <v>1.0392476455880857</v>
      </c>
      <c r="AO25" s="29">
        <f t="shared" si="37"/>
        <v>1.0731580315106473</v>
      </c>
      <c r="AP25" s="29">
        <f t="shared" si="38"/>
        <v>1.0504406416580769</v>
      </c>
      <c r="AQ25" s="29">
        <f t="shared" si="39"/>
        <v>1.0575610651530167</v>
      </c>
      <c r="AR25" s="29">
        <f t="shared" si="40"/>
        <v>1.0621323573573285</v>
      </c>
      <c r="AS25" s="29">
        <f t="shared" si="41"/>
        <v>1.0755854568409915</v>
      </c>
      <c r="AT25" s="29">
        <f t="shared" si="42"/>
        <v>1.0708881625514923</v>
      </c>
      <c r="AU25" s="29">
        <f t="shared" si="43"/>
        <v>1.0578663775515602</v>
      </c>
      <c r="AV25" s="29">
        <f t="shared" si="44"/>
        <v>1.0816224188330152</v>
      </c>
      <c r="AW25" s="29">
        <f t="shared" si="45"/>
        <v>1.0723933860861843</v>
      </c>
      <c r="AX25" s="29">
        <f t="shared" si="46"/>
        <v>1.0511426910036024</v>
      </c>
      <c r="AY25" s="29">
        <f t="shared" si="47"/>
        <v>1.0415538205521317</v>
      </c>
      <c r="AZ25" s="29">
        <f t="shared" si="48"/>
        <v>1.146698566884925</v>
      </c>
      <c r="BA25" s="29">
        <f t="shared" si="49"/>
        <v>1.0418726324558012</v>
      </c>
      <c r="BB25" s="29">
        <f t="shared" si="50"/>
        <v>1.0424436511858639</v>
      </c>
      <c r="BC25" s="29">
        <f t="shared" si="51"/>
        <v>1.0472310961356623</v>
      </c>
      <c r="BD25" s="29">
        <f t="shared" si="52"/>
        <v>1.0283773238618787</v>
      </c>
      <c r="BE25" s="29">
        <f t="shared" si="53"/>
        <v>1.0056096759082651</v>
      </c>
      <c r="BF25" s="29">
        <f t="shared" si="54"/>
        <v>1.0411885999526704</v>
      </c>
      <c r="BG25" s="29">
        <f t="shared" si="55"/>
        <v>1.0390847948747306</v>
      </c>
      <c r="BH25" s="29">
        <f t="shared" si="56"/>
        <v>1.0808773128742359</v>
      </c>
      <c r="BI25" s="29">
        <f t="shared" si="57"/>
        <v>1.031717005318801</v>
      </c>
    </row>
    <row r="26" spans="1:61" x14ac:dyDescent="0.25">
      <c r="A26" s="6" t="s">
        <v>3</v>
      </c>
      <c r="B26" s="7">
        <v>86.372986638</v>
      </c>
      <c r="C26" s="7">
        <v>90.63904752900001</v>
      </c>
      <c r="D26" s="7">
        <v>99.861971210000007</v>
      </c>
      <c r="E26" s="7">
        <v>111.744993076</v>
      </c>
      <c r="F26" s="7">
        <v>125.824046727</v>
      </c>
      <c r="G26" s="7">
        <v>132.57599273899999</v>
      </c>
      <c r="H26" s="7">
        <v>136.79399938899999</v>
      </c>
      <c r="I26" s="7">
        <v>147.59804652700001</v>
      </c>
      <c r="J26" s="7">
        <v>157.09599561799999</v>
      </c>
      <c r="K26" s="7">
        <v>167.645961994</v>
      </c>
      <c r="L26" s="7">
        <v>174.305963131</v>
      </c>
      <c r="M26" s="7">
        <v>186.04527329199999</v>
      </c>
      <c r="N26" s="7">
        <v>201.36338758700001</v>
      </c>
      <c r="O26" s="7">
        <v>214.23568694400001</v>
      </c>
      <c r="P26" s="7">
        <v>235.197202358</v>
      </c>
      <c r="Q26" s="7">
        <v>255.29887284200001</v>
      </c>
      <c r="R26" s="7">
        <v>278.63213541800002</v>
      </c>
      <c r="S26" s="7">
        <v>302.51004887599998</v>
      </c>
      <c r="T26" s="7">
        <v>331.81027255499998</v>
      </c>
      <c r="U26" s="7">
        <v>342.83633456799998</v>
      </c>
      <c r="V26" s="7">
        <v>374.35917024899999</v>
      </c>
      <c r="W26" s="7">
        <v>394.89923989599998</v>
      </c>
      <c r="X26" s="7">
        <v>410.80800325799999</v>
      </c>
      <c r="Y26" s="7">
        <v>424.35686893399998</v>
      </c>
      <c r="Z26" s="7">
        <v>450.82297739400002</v>
      </c>
      <c r="AA26" s="7">
        <v>479.536048859</v>
      </c>
      <c r="AB26" s="7">
        <v>499.17049324700002</v>
      </c>
      <c r="AC26" s="7">
        <v>515.870581098</v>
      </c>
      <c r="AD26" s="8">
        <v>538.15617345300006</v>
      </c>
      <c r="AE26" s="8">
        <v>556.528451969</v>
      </c>
      <c r="AF26" s="6" t="s">
        <v>3</v>
      </c>
      <c r="AG26" s="29">
        <f t="shared" si="29"/>
        <v>1.0493911471289004</v>
      </c>
      <c r="AH26" s="29">
        <f t="shared" si="30"/>
        <v>1.1017544196727036</v>
      </c>
      <c r="AI26" s="29">
        <f t="shared" si="31"/>
        <v>1.1189944652805937</v>
      </c>
      <c r="AJ26" s="29">
        <f t="shared" si="32"/>
        <v>1.1259927023434915</v>
      </c>
      <c r="AK26" s="29">
        <f t="shared" si="33"/>
        <v>1.0536618093888657</v>
      </c>
      <c r="AL26" s="29">
        <f t="shared" si="34"/>
        <v>1.0318157651536799</v>
      </c>
      <c r="AM26" s="29">
        <f t="shared" si="35"/>
        <v>1.0789804171692987</v>
      </c>
      <c r="AN26" s="29">
        <f t="shared" si="36"/>
        <v>1.0643501002519198</v>
      </c>
      <c r="AO26" s="29">
        <f t="shared" si="37"/>
        <v>1.067156176288883</v>
      </c>
      <c r="AP26" s="29">
        <f t="shared" si="38"/>
        <v>1.0397265824824242</v>
      </c>
      <c r="AQ26" s="29">
        <f t="shared" si="39"/>
        <v>1.0673488729251179</v>
      </c>
      <c r="AR26" s="29">
        <f t="shared" si="40"/>
        <v>1.0823354123646993</v>
      </c>
      <c r="AS26" s="29">
        <f t="shared" si="41"/>
        <v>1.0639257191252729</v>
      </c>
      <c r="AT26" s="29">
        <f t="shared" si="42"/>
        <v>1.0978432478407727</v>
      </c>
      <c r="AU26" s="29">
        <f t="shared" si="43"/>
        <v>1.0854673026824644</v>
      </c>
      <c r="AV26" s="29">
        <f t="shared" si="44"/>
        <v>1.0913958699317898</v>
      </c>
      <c r="AW26" s="29">
        <f t="shared" si="45"/>
        <v>1.0856969115288106</v>
      </c>
      <c r="AX26" s="29">
        <f t="shared" si="46"/>
        <v>1.0968570260322501</v>
      </c>
      <c r="AY26" s="29">
        <f t="shared" si="47"/>
        <v>1.0332300200596483</v>
      </c>
      <c r="AZ26" s="29">
        <f t="shared" si="48"/>
        <v>1.0919471844217481</v>
      </c>
      <c r="BA26" s="29">
        <f t="shared" si="49"/>
        <v>1.054867280620742</v>
      </c>
      <c r="BB26" s="29">
        <f t="shared" si="50"/>
        <v>1.0402856266985718</v>
      </c>
      <c r="BC26" s="29">
        <f t="shared" si="51"/>
        <v>1.0329810168461857</v>
      </c>
      <c r="BD26" s="29">
        <f t="shared" si="52"/>
        <v>1.0623675740809473</v>
      </c>
      <c r="BE26" s="29">
        <f t="shared" si="53"/>
        <v>1.0636903461109659</v>
      </c>
      <c r="BF26" s="29">
        <f t="shared" si="54"/>
        <v>1.0409446681531407</v>
      </c>
      <c r="BG26" s="29">
        <f t="shared" si="55"/>
        <v>1.0334556791255216</v>
      </c>
      <c r="BH26" s="29">
        <f t="shared" si="56"/>
        <v>1.0431999675336525</v>
      </c>
      <c r="BI26" s="29">
        <f t="shared" si="57"/>
        <v>1.0341393064361166</v>
      </c>
    </row>
    <row r="27" spans="1:61" x14ac:dyDescent="0.25">
      <c r="A27" s="6" t="s">
        <v>13</v>
      </c>
      <c r="B27" s="7">
        <v>534.0391559200001</v>
      </c>
      <c r="C27" s="7">
        <v>535.57117906200006</v>
      </c>
      <c r="D27" s="7">
        <v>549.86133708800003</v>
      </c>
      <c r="E27" s="7">
        <v>574.24192861500001</v>
      </c>
      <c r="F27" s="7">
        <v>586.37034907999998</v>
      </c>
      <c r="G27" s="7">
        <v>609.31412998300004</v>
      </c>
      <c r="H27" s="7">
        <v>622.02995843500003</v>
      </c>
      <c r="I27" s="7">
        <v>643.81800806400008</v>
      </c>
      <c r="J27" s="7">
        <v>629.89499167000008</v>
      </c>
      <c r="K27" s="7">
        <v>634.39300180300006</v>
      </c>
      <c r="L27" s="7">
        <v>661.26154692099999</v>
      </c>
      <c r="M27" s="7">
        <v>629.95621844300001</v>
      </c>
      <c r="N27" s="7">
        <v>651.14448558900006</v>
      </c>
      <c r="O27" s="7">
        <v>630.69987921400002</v>
      </c>
      <c r="P27" s="7">
        <v>633.90437091399997</v>
      </c>
      <c r="Q27" s="7">
        <v>623.17174825900008</v>
      </c>
      <c r="R27" s="7">
        <v>614.04061737999996</v>
      </c>
      <c r="S27" s="7">
        <v>654.19978613000001</v>
      </c>
      <c r="T27" s="7">
        <v>658.99726915199994</v>
      </c>
      <c r="U27" s="7">
        <v>646.78773041500006</v>
      </c>
      <c r="V27" s="7">
        <v>683.10739161800007</v>
      </c>
      <c r="W27" s="7">
        <v>692.97453794900002</v>
      </c>
      <c r="X27" s="7">
        <v>728.31280304000006</v>
      </c>
      <c r="Y27" s="7">
        <v>739.35273211900005</v>
      </c>
      <c r="Z27" s="7">
        <v>750.47073050199992</v>
      </c>
      <c r="AA27" s="7">
        <v>767.06980250100003</v>
      </c>
      <c r="AB27" s="7">
        <v>776.66176951099999</v>
      </c>
      <c r="AC27" s="7">
        <v>769.75072946199998</v>
      </c>
      <c r="AD27" s="9">
        <v>850.05724588099997</v>
      </c>
      <c r="AE27" s="9">
        <v>876.61005422300002</v>
      </c>
      <c r="AF27" s="6" t="s">
        <v>13</v>
      </c>
      <c r="AG27" s="29">
        <f t="shared" si="29"/>
        <v>1.0028687468419066</v>
      </c>
      <c r="AH27" s="29">
        <f t="shared" si="30"/>
        <v>1.0266820892995545</v>
      </c>
      <c r="AI27" s="29">
        <f t="shared" si="31"/>
        <v>1.0443395268634756</v>
      </c>
      <c r="AJ27" s="29">
        <f t="shared" si="32"/>
        <v>1.0211207504374544</v>
      </c>
      <c r="AK27" s="29">
        <f t="shared" si="33"/>
        <v>1.0391284807272372</v>
      </c>
      <c r="AL27" s="29">
        <f t="shared" si="34"/>
        <v>1.0208690851340585</v>
      </c>
      <c r="AM27" s="29">
        <f t="shared" si="35"/>
        <v>1.0350273316156955</v>
      </c>
      <c r="AN27" s="29">
        <f t="shared" si="36"/>
        <v>0.97837429798543951</v>
      </c>
      <c r="AO27" s="29">
        <f t="shared" si="37"/>
        <v>1.0071408888663722</v>
      </c>
      <c r="AP27" s="29">
        <f t="shared" si="38"/>
        <v>1.0423531549711884</v>
      </c>
      <c r="AQ27" s="29">
        <f t="shared" si="39"/>
        <v>0.95265817493280014</v>
      </c>
      <c r="AR27" s="29">
        <f t="shared" si="40"/>
        <v>1.0336345074874711</v>
      </c>
      <c r="AS27" s="29">
        <f t="shared" si="41"/>
        <v>0.96860204328305621</v>
      </c>
      <c r="AT27" s="29">
        <f t="shared" si="42"/>
        <v>1.0050808503467505</v>
      </c>
      <c r="AU27" s="29">
        <f t="shared" si="43"/>
        <v>0.98306901932301716</v>
      </c>
      <c r="AV27" s="29">
        <f t="shared" si="44"/>
        <v>0.985347328558282</v>
      </c>
      <c r="AW27" s="29">
        <f t="shared" si="45"/>
        <v>1.065401485851786</v>
      </c>
      <c r="AX27" s="29">
        <f t="shared" si="46"/>
        <v>1.0073333607312531</v>
      </c>
      <c r="AY27" s="29">
        <f t="shared" si="47"/>
        <v>0.98147255032981973</v>
      </c>
      <c r="AZ27" s="29">
        <f t="shared" si="48"/>
        <v>1.0561539118555885</v>
      </c>
      <c r="BA27" s="29">
        <f t="shared" si="49"/>
        <v>1.0144445023609374</v>
      </c>
      <c r="BB27" s="29">
        <f t="shared" si="50"/>
        <v>1.0509950411678775</v>
      </c>
      <c r="BC27" s="29">
        <f t="shared" si="51"/>
        <v>1.0151582246432014</v>
      </c>
      <c r="BD27" s="29">
        <f t="shared" si="52"/>
        <v>1.0150374752131306</v>
      </c>
      <c r="BE27" s="29">
        <f t="shared" si="53"/>
        <v>1.0221182137082105</v>
      </c>
      <c r="BF27" s="29">
        <f t="shared" si="54"/>
        <v>1.0125046859864979</v>
      </c>
      <c r="BG27" s="29">
        <f t="shared" si="55"/>
        <v>0.99110160906548639</v>
      </c>
      <c r="BH27" s="29">
        <f t="shared" si="56"/>
        <v>1.1043279510434871</v>
      </c>
      <c r="BI27" s="29">
        <f t="shared" si="57"/>
        <v>1.0312364943310151</v>
      </c>
    </row>
    <row r="28" spans="1:61" ht="19.5" customHeight="1" x14ac:dyDescent="0.25">
      <c r="A28" s="5" t="s">
        <v>14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</row>
    <row r="29" spans="1:61" ht="19.5" customHeight="1" x14ac:dyDescent="0.25">
      <c r="A29" s="6" t="s">
        <v>0</v>
      </c>
      <c r="B29" s="7">
        <v>2058.3701266019998</v>
      </c>
      <c r="C29" s="7">
        <v>2101.822715241</v>
      </c>
      <c r="D29" s="7">
        <v>2101.9961501749999</v>
      </c>
      <c r="E29" s="7">
        <v>2148.0732516429998</v>
      </c>
      <c r="F29" s="7">
        <v>2165.9582363210002</v>
      </c>
      <c r="G29" s="7">
        <v>2203.3345848869999</v>
      </c>
      <c r="H29" s="7">
        <v>2294.4244863109998</v>
      </c>
      <c r="I29" s="7">
        <v>2297.256531344</v>
      </c>
      <c r="J29" s="7">
        <v>2344.2681671390001</v>
      </c>
      <c r="K29" s="7">
        <v>2417.9762763200001</v>
      </c>
      <c r="L29" s="7">
        <v>2503.7701480780001</v>
      </c>
      <c r="M29" s="7">
        <v>2550.1160816219999</v>
      </c>
      <c r="N29" s="7">
        <v>2612.597226505</v>
      </c>
      <c r="O29" s="7">
        <v>2710.2300278490002</v>
      </c>
      <c r="P29" s="7">
        <v>2789.6026506090002</v>
      </c>
      <c r="Q29" s="7">
        <v>2870.1396674990001</v>
      </c>
      <c r="R29" s="7">
        <v>2960.8669658019999</v>
      </c>
      <c r="S29" s="7">
        <v>3035.7986123549999</v>
      </c>
      <c r="T29" s="7">
        <v>3157.4023218420002</v>
      </c>
      <c r="U29" s="7">
        <v>3057.0996215499999</v>
      </c>
      <c r="V29" s="7">
        <v>3276.1084790750001</v>
      </c>
      <c r="W29" s="7">
        <v>3366.9876614509999</v>
      </c>
      <c r="X29" s="7">
        <v>3424.0239729139998</v>
      </c>
      <c r="Y29" s="7">
        <v>3494.0379891120001</v>
      </c>
      <c r="Z29" s="7">
        <v>3542.127948074</v>
      </c>
      <c r="AA29" s="7">
        <v>3587.9641717660002</v>
      </c>
      <c r="AB29" s="7">
        <v>3627.675575793</v>
      </c>
      <c r="AC29" s="7">
        <v>3771.4758734279999</v>
      </c>
      <c r="AD29" s="11">
        <v>3927.5347581139999</v>
      </c>
      <c r="AE29" s="11">
        <v>4084.566466152</v>
      </c>
      <c r="AF29" s="6" t="s">
        <v>0</v>
      </c>
      <c r="AG29" s="29">
        <f t="shared" si="29"/>
        <v>1.0211101920288421</v>
      </c>
      <c r="AH29" s="29">
        <f t="shared" si="30"/>
        <v>1.0000825164428675</v>
      </c>
      <c r="AI29" s="29">
        <f t="shared" si="31"/>
        <v>1.0219206402752754</v>
      </c>
      <c r="AJ29" s="29">
        <f t="shared" si="32"/>
        <v>1.0083260590225778</v>
      </c>
      <c r="AK29" s="29">
        <f t="shared" si="33"/>
        <v>1.0172562646588632</v>
      </c>
      <c r="AL29" s="29">
        <f t="shared" si="34"/>
        <v>1.0413418379799415</v>
      </c>
      <c r="AM29" s="29">
        <f t="shared" si="35"/>
        <v>1.0012343160779082</v>
      </c>
      <c r="AN29" s="29">
        <f t="shared" si="36"/>
        <v>1.0204642516643521</v>
      </c>
      <c r="AO29" s="29">
        <f t="shared" si="37"/>
        <v>1.0314418419420655</v>
      </c>
      <c r="AP29" s="29">
        <f t="shared" si="38"/>
        <v>1.0354816846625861</v>
      </c>
      <c r="AQ29" s="29">
        <f t="shared" si="39"/>
        <v>1.0185104585497102</v>
      </c>
      <c r="AR29" s="29">
        <f t="shared" si="40"/>
        <v>1.0245012944050997</v>
      </c>
      <c r="AS29" s="29">
        <f t="shared" si="41"/>
        <v>1.0373700164547017</v>
      </c>
      <c r="AT29" s="29">
        <f t="shared" si="42"/>
        <v>1.029286304831843</v>
      </c>
      <c r="AU29" s="29">
        <f t="shared" si="43"/>
        <v>1.0288704259986339</v>
      </c>
      <c r="AV29" s="29">
        <f t="shared" si="44"/>
        <v>1.0316107607341836</v>
      </c>
      <c r="AW29" s="29">
        <f t="shared" si="45"/>
        <v>1.0253073330948199</v>
      </c>
      <c r="AX29" s="29">
        <f t="shared" si="46"/>
        <v>1.0400565798377077</v>
      </c>
      <c r="AY29" s="29">
        <f t="shared" si="47"/>
        <v>0.96823252469343701</v>
      </c>
      <c r="AZ29" s="29">
        <f t="shared" si="48"/>
        <v>1.0716394244993426</v>
      </c>
      <c r="BA29" s="29">
        <f t="shared" si="49"/>
        <v>1.0277399795997169</v>
      </c>
      <c r="BB29" s="29">
        <f t="shared" si="50"/>
        <v>1.0169398635213354</v>
      </c>
      <c r="BC29" s="29">
        <f t="shared" si="51"/>
        <v>1.0204478755849409</v>
      </c>
      <c r="BD29" s="29">
        <f t="shared" si="52"/>
        <v>1.013763433343271</v>
      </c>
      <c r="BE29" s="29">
        <f t="shared" si="53"/>
        <v>1.0129403071723944</v>
      </c>
      <c r="BF29" s="29">
        <f t="shared" si="54"/>
        <v>1.0110679488773864</v>
      </c>
      <c r="BG29" s="29">
        <f t="shared" si="55"/>
        <v>1.0396397898959213</v>
      </c>
      <c r="BH29" s="29">
        <f t="shared" si="56"/>
        <v>1.0413787307471634</v>
      </c>
      <c r="BI29" s="29">
        <f t="shared" si="57"/>
        <v>1.0399822580089415</v>
      </c>
    </row>
    <row r="30" spans="1:61" ht="19.5" customHeight="1" x14ac:dyDescent="0.25">
      <c r="A30" s="6" t="s">
        <v>1</v>
      </c>
      <c r="B30" s="7">
        <v>242.029001483</v>
      </c>
      <c r="C30" s="7">
        <v>256.68621182700002</v>
      </c>
      <c r="D30" s="7">
        <v>255.474007344</v>
      </c>
      <c r="E30" s="7">
        <v>268.817953902</v>
      </c>
      <c r="F30" s="7">
        <v>269.164931196</v>
      </c>
      <c r="G30" s="7">
        <v>278.49343381199998</v>
      </c>
      <c r="H30" s="7">
        <v>314.43395769</v>
      </c>
      <c r="I30" s="7">
        <v>307.26213935800001</v>
      </c>
      <c r="J30" s="7">
        <v>304.94906913900002</v>
      </c>
      <c r="K30" s="7">
        <v>311.47228791999999</v>
      </c>
      <c r="L30" s="7">
        <v>319.97209583900002</v>
      </c>
      <c r="M30" s="7">
        <v>322.98293539399998</v>
      </c>
      <c r="N30" s="7">
        <v>330.66705281800012</v>
      </c>
      <c r="O30" s="7">
        <v>331.62417271700002</v>
      </c>
      <c r="P30" s="7">
        <v>341.17283334000001</v>
      </c>
      <c r="Q30" s="7">
        <v>329.289855004</v>
      </c>
      <c r="R30" s="7">
        <v>321.87187967199998</v>
      </c>
      <c r="S30" s="7">
        <v>309.423892604</v>
      </c>
      <c r="T30" s="7">
        <v>327.636038402</v>
      </c>
      <c r="U30" s="7">
        <v>309.83100983000003</v>
      </c>
      <c r="V30" s="7">
        <v>317.19290518600002</v>
      </c>
      <c r="W30" s="7">
        <v>292.417048798</v>
      </c>
      <c r="X30" s="7">
        <v>294.42395408099998</v>
      </c>
      <c r="Y30" s="7">
        <v>286.86974144999999</v>
      </c>
      <c r="Z30" s="7">
        <v>269.22414827199998</v>
      </c>
      <c r="AA30" s="7">
        <v>260.55799541699997</v>
      </c>
      <c r="AB30" s="7">
        <v>259.53804007500003</v>
      </c>
      <c r="AC30" s="7">
        <v>261.08069385800002</v>
      </c>
      <c r="AD30" s="11">
        <v>246.17748490599999</v>
      </c>
      <c r="AE30" s="11">
        <v>232.23973399100001</v>
      </c>
      <c r="AF30" s="6" t="s">
        <v>1</v>
      </c>
      <c r="AG30" s="29">
        <f t="shared" si="29"/>
        <v>1.0605597273640346</v>
      </c>
      <c r="AH30" s="29">
        <f t="shared" si="30"/>
        <v>0.99527748501030899</v>
      </c>
      <c r="AI30" s="29">
        <f t="shared" si="31"/>
        <v>1.0522321104081331</v>
      </c>
      <c r="AJ30" s="29">
        <f t="shared" si="32"/>
        <v>1.0012907519343983</v>
      </c>
      <c r="AK30" s="29">
        <f t="shared" si="33"/>
        <v>1.0346571991178419</v>
      </c>
      <c r="AL30" s="29">
        <f t="shared" si="34"/>
        <v>1.1290533977266481</v>
      </c>
      <c r="AM30" s="29">
        <f t="shared" si="35"/>
        <v>0.97719133650612044</v>
      </c>
      <c r="AN30" s="29">
        <f t="shared" si="36"/>
        <v>0.99247199728598856</v>
      </c>
      <c r="AO30" s="29">
        <f t="shared" si="37"/>
        <v>1.0213911745965245</v>
      </c>
      <c r="AP30" s="29">
        <f t="shared" si="38"/>
        <v>1.0272891305218883</v>
      </c>
      <c r="AQ30" s="29">
        <f t="shared" si="39"/>
        <v>1.0094096941394382</v>
      </c>
      <c r="AR30" s="29">
        <f t="shared" si="40"/>
        <v>1.0237910941475172</v>
      </c>
      <c r="AS30" s="29">
        <f t="shared" si="41"/>
        <v>1.0028945124433872</v>
      </c>
      <c r="AT30" s="29">
        <f t="shared" si="42"/>
        <v>1.028793620636179</v>
      </c>
      <c r="AU30" s="29">
        <f t="shared" si="43"/>
        <v>0.96517020942239595</v>
      </c>
      <c r="AV30" s="29">
        <f t="shared" si="44"/>
        <v>0.97747280938275516</v>
      </c>
      <c r="AW30" s="29">
        <f t="shared" si="45"/>
        <v>0.9613262672070485</v>
      </c>
      <c r="AX30" s="29">
        <f t="shared" si="46"/>
        <v>1.0588582402112945</v>
      </c>
      <c r="AY30" s="29">
        <f t="shared" si="47"/>
        <v>0.9456560741643637</v>
      </c>
      <c r="AZ30" s="29">
        <f t="shared" si="48"/>
        <v>1.0237610023607364</v>
      </c>
      <c r="BA30" s="29">
        <f t="shared" si="49"/>
        <v>0.92189025673991165</v>
      </c>
      <c r="BB30" s="29">
        <f t="shared" si="50"/>
        <v>1.0068631609930048</v>
      </c>
      <c r="BC30" s="29">
        <f t="shared" si="51"/>
        <v>0.97434239800705302</v>
      </c>
      <c r="BD30" s="29">
        <f t="shared" si="52"/>
        <v>0.93848917948331068</v>
      </c>
      <c r="BE30" s="29">
        <f t="shared" si="53"/>
        <v>0.96781064064786448</v>
      </c>
      <c r="BF30" s="29">
        <f t="shared" si="54"/>
        <v>0.99608549589749651</v>
      </c>
      <c r="BG30" s="29">
        <f t="shared" si="55"/>
        <v>1.0059438446192865</v>
      </c>
      <c r="BH30" s="29">
        <f t="shared" si="56"/>
        <v>0.9429172309458248</v>
      </c>
      <c r="BI30" s="29">
        <f t="shared" si="57"/>
        <v>0.94338332394482804</v>
      </c>
    </row>
    <row r="31" spans="1:61" x14ac:dyDescent="0.25">
      <c r="A31" s="6" t="s">
        <v>2</v>
      </c>
      <c r="B31" s="7">
        <v>213.277019486</v>
      </c>
      <c r="C31" s="7">
        <v>228.165215604</v>
      </c>
      <c r="D31" s="7">
        <v>224.906001038</v>
      </c>
      <c r="E31" s="7">
        <v>238.82198446800001</v>
      </c>
      <c r="F31" s="7">
        <v>237.18593076400001</v>
      </c>
      <c r="G31" s="7">
        <v>245.99743818499999</v>
      </c>
      <c r="H31" s="7">
        <v>272.36195878500001</v>
      </c>
      <c r="I31" s="7">
        <v>259.67510247299998</v>
      </c>
      <c r="J31" s="7">
        <v>256.09211085700002</v>
      </c>
      <c r="K31" s="7">
        <v>259.01923440899998</v>
      </c>
      <c r="L31" s="7">
        <v>265.26007624599998</v>
      </c>
      <c r="M31" s="7">
        <v>264.43695569499999</v>
      </c>
      <c r="N31" s="7">
        <v>260.46804307299999</v>
      </c>
      <c r="O31" s="7">
        <v>253.57217959600001</v>
      </c>
      <c r="P31" s="7">
        <v>259.19984319100001</v>
      </c>
      <c r="Q31" s="7">
        <v>241.15385291699999</v>
      </c>
      <c r="R31" s="7">
        <v>231.38887692200001</v>
      </c>
      <c r="S31" s="7">
        <v>216.695903082</v>
      </c>
      <c r="T31" s="7">
        <v>221.66498487999999</v>
      </c>
      <c r="U31" s="7">
        <v>200.01213081099999</v>
      </c>
      <c r="V31" s="7">
        <v>205.756989941</v>
      </c>
      <c r="W31" s="7">
        <v>185.383045565</v>
      </c>
      <c r="X31" s="7">
        <v>174.077887269</v>
      </c>
      <c r="Y31" s="7">
        <v>172.62782866800001</v>
      </c>
      <c r="Z31" s="7">
        <v>155.27907967300001</v>
      </c>
      <c r="AA31" s="7">
        <v>138.291055395</v>
      </c>
      <c r="AB31" s="7">
        <v>138.00102997600001</v>
      </c>
      <c r="AC31" s="7">
        <v>131.96951656499999</v>
      </c>
      <c r="AD31" s="11">
        <v>119.745083937</v>
      </c>
      <c r="AE31" s="11">
        <v>111.298530598</v>
      </c>
      <c r="AF31" s="6" t="s">
        <v>2</v>
      </c>
      <c r="AG31" s="29">
        <f t="shared" si="29"/>
        <v>1.0698068462972743</v>
      </c>
      <c r="AH31" s="29">
        <f t="shared" si="30"/>
        <v>0.98571555021052537</v>
      </c>
      <c r="AI31" s="29">
        <f t="shared" si="31"/>
        <v>1.0618746648189648</v>
      </c>
      <c r="AJ31" s="29">
        <f t="shared" si="32"/>
        <v>0.99314948450979301</v>
      </c>
      <c r="AK31" s="29">
        <f t="shared" si="33"/>
        <v>1.037150211197676</v>
      </c>
      <c r="AL31" s="29">
        <f t="shared" si="34"/>
        <v>1.1071739640645073</v>
      </c>
      <c r="AM31" s="29">
        <f t="shared" si="35"/>
        <v>0.95341913250809407</v>
      </c>
      <c r="AN31" s="29">
        <f t="shared" si="36"/>
        <v>0.9862020209797645</v>
      </c>
      <c r="AO31" s="29">
        <f t="shared" si="37"/>
        <v>1.0114299637821895</v>
      </c>
      <c r="AP31" s="29">
        <f t="shared" si="38"/>
        <v>1.0240941250993951</v>
      </c>
      <c r="AQ31" s="29">
        <f t="shared" si="39"/>
        <v>0.99689693012740965</v>
      </c>
      <c r="AR31" s="29">
        <f t="shared" si="40"/>
        <v>0.98499108185703921</v>
      </c>
      <c r="AS31" s="29">
        <f t="shared" si="41"/>
        <v>0.97352510735811337</v>
      </c>
      <c r="AT31" s="29">
        <f t="shared" si="42"/>
        <v>1.0221935371773283</v>
      </c>
      <c r="AU31" s="29">
        <f t="shared" si="43"/>
        <v>0.93037808182352089</v>
      </c>
      <c r="AV31" s="29">
        <f t="shared" si="44"/>
        <v>0.95950727771137501</v>
      </c>
      <c r="AW31" s="29">
        <f t="shared" si="45"/>
        <v>0.93650095010853551</v>
      </c>
      <c r="AX31" s="29">
        <f t="shared" si="46"/>
        <v>1.0229311294183518</v>
      </c>
      <c r="AY31" s="29">
        <f t="shared" si="47"/>
        <v>0.90231721044836222</v>
      </c>
      <c r="AZ31" s="29">
        <f t="shared" si="48"/>
        <v>1.0287225535106597</v>
      </c>
      <c r="BA31" s="29">
        <f t="shared" si="49"/>
        <v>0.90098054806380024</v>
      </c>
      <c r="BB31" s="29">
        <f t="shared" si="50"/>
        <v>0.93901730192453803</v>
      </c>
      <c r="BC31" s="29">
        <f t="shared" si="51"/>
        <v>0.99167005859417834</v>
      </c>
      <c r="BD31" s="29">
        <f t="shared" si="52"/>
        <v>0.89950201465856749</v>
      </c>
      <c r="BE31" s="29">
        <f t="shared" si="53"/>
        <v>0.8905968253175196</v>
      </c>
      <c r="BF31" s="29">
        <f t="shared" si="54"/>
        <v>0.99790278974897118</v>
      </c>
      <c r="BG31" s="29">
        <f t="shared" si="55"/>
        <v>0.95629370728574292</v>
      </c>
      <c r="BH31" s="29">
        <f t="shared" si="56"/>
        <v>0.90736927022098324</v>
      </c>
      <c r="BI31" s="29">
        <f t="shared" si="57"/>
        <v>0.92946221204835533</v>
      </c>
    </row>
    <row r="32" spans="1:61" x14ac:dyDescent="0.25">
      <c r="A32" s="6" t="s">
        <v>5</v>
      </c>
      <c r="B32" s="7">
        <v>799.93945157799999</v>
      </c>
      <c r="C32" s="7">
        <v>798.05699002999995</v>
      </c>
      <c r="D32" s="7">
        <v>764.06493379699998</v>
      </c>
      <c r="E32" s="7">
        <v>751.35846412699993</v>
      </c>
      <c r="F32" s="7">
        <v>709.49563913000009</v>
      </c>
      <c r="G32" s="7">
        <v>700.30098794799994</v>
      </c>
      <c r="H32" s="7">
        <v>706.50116125500006</v>
      </c>
      <c r="I32" s="7">
        <v>661.88363125500007</v>
      </c>
      <c r="J32" s="7">
        <v>680.43910543899995</v>
      </c>
      <c r="K32" s="7">
        <v>693.55901643100003</v>
      </c>
      <c r="L32" s="7">
        <v>709.34459121300006</v>
      </c>
      <c r="M32" s="7">
        <v>711.87920419600005</v>
      </c>
      <c r="N32" s="7">
        <v>730.50045934800005</v>
      </c>
      <c r="O32" s="7">
        <v>762.70440587500002</v>
      </c>
      <c r="P32" s="7">
        <v>779.898568662</v>
      </c>
      <c r="Q32" s="7">
        <v>796.62509869400003</v>
      </c>
      <c r="R32" s="7">
        <v>813.20833516300002</v>
      </c>
      <c r="S32" s="7">
        <v>823.71100951799997</v>
      </c>
      <c r="T32" s="7">
        <v>851.50091605099999</v>
      </c>
      <c r="U32" s="7">
        <v>747.14543646300001</v>
      </c>
      <c r="V32" s="7">
        <v>828.08644718400012</v>
      </c>
      <c r="W32" s="7">
        <v>867.43505856499996</v>
      </c>
      <c r="X32" s="7">
        <v>858.77874741099993</v>
      </c>
      <c r="Y32" s="7">
        <v>885.01307319800003</v>
      </c>
      <c r="Z32" s="7">
        <v>861.16904278599998</v>
      </c>
      <c r="AA32" s="7">
        <v>860.49802707599997</v>
      </c>
      <c r="AB32" s="7">
        <v>856.58251875100007</v>
      </c>
      <c r="AC32" s="7">
        <v>913.42000396100002</v>
      </c>
      <c r="AD32" s="11">
        <v>941.08075204800002</v>
      </c>
      <c r="AE32" s="11">
        <v>973.12896154199996</v>
      </c>
      <c r="AF32" s="6" t="s">
        <v>5</v>
      </c>
      <c r="AG32" s="29">
        <f t="shared" si="29"/>
        <v>0.99764674495765071</v>
      </c>
      <c r="AH32" s="29">
        <f t="shared" si="30"/>
        <v>0.95740648016663299</v>
      </c>
      <c r="AI32" s="29">
        <f t="shared" si="31"/>
        <v>0.9833699086190808</v>
      </c>
      <c r="AJ32" s="29">
        <f t="shared" si="32"/>
        <v>0.94428381791687133</v>
      </c>
      <c r="AK32" s="29">
        <f t="shared" si="33"/>
        <v>0.98704058111861714</v>
      </c>
      <c r="AL32" s="29">
        <f t="shared" si="34"/>
        <v>1.0088535835500785</v>
      </c>
      <c r="AM32" s="29">
        <f t="shared" si="35"/>
        <v>0.93684719509767933</v>
      </c>
      <c r="AN32" s="29">
        <f t="shared" si="36"/>
        <v>1.028034345174569</v>
      </c>
      <c r="AO32" s="29">
        <f t="shared" si="37"/>
        <v>1.0192815358305067</v>
      </c>
      <c r="AP32" s="29">
        <f t="shared" si="38"/>
        <v>1.022760247373369</v>
      </c>
      <c r="AQ32" s="29">
        <f t="shared" si="39"/>
        <v>1.0035731758786879</v>
      </c>
      <c r="AR32" s="29">
        <f t="shared" si="40"/>
        <v>1.0261578861164107</v>
      </c>
      <c r="AS32" s="29">
        <f t="shared" si="41"/>
        <v>1.0440847724527693</v>
      </c>
      <c r="AT32" s="29">
        <f t="shared" si="42"/>
        <v>1.0225436783301052</v>
      </c>
      <c r="AU32" s="29">
        <f t="shared" si="43"/>
        <v>1.0214470582510444</v>
      </c>
      <c r="AV32" s="29">
        <f t="shared" si="44"/>
        <v>1.0208168641638167</v>
      </c>
      <c r="AW32" s="29">
        <f t="shared" si="45"/>
        <v>1.0129151090819732</v>
      </c>
      <c r="AX32" s="29">
        <f t="shared" si="46"/>
        <v>1.033737447007369</v>
      </c>
      <c r="AY32" s="29">
        <f t="shared" si="47"/>
        <v>0.87744525270510731</v>
      </c>
      <c r="AZ32" s="29">
        <f t="shared" si="48"/>
        <v>1.1083336747717771</v>
      </c>
      <c r="BA32" s="29">
        <f t="shared" si="49"/>
        <v>1.0475175164559318</v>
      </c>
      <c r="BB32" s="29">
        <f t="shared" si="50"/>
        <v>0.99002079629071005</v>
      </c>
      <c r="BC32" s="29">
        <f t="shared" si="51"/>
        <v>1.0305484105959655</v>
      </c>
      <c r="BD32" s="29">
        <f t="shared" si="52"/>
        <v>0.97305799074149324</v>
      </c>
      <c r="BE32" s="29">
        <f t="shared" si="53"/>
        <v>0.99922080837017879</v>
      </c>
      <c r="BF32" s="29">
        <f t="shared" si="54"/>
        <v>0.99544971841678132</v>
      </c>
      <c r="BG32" s="29">
        <f t="shared" si="55"/>
        <v>1.0663537767416451</v>
      </c>
      <c r="BH32" s="29">
        <f t="shared" si="56"/>
        <v>1.0302826169418784</v>
      </c>
      <c r="BI32" s="29">
        <f t="shared" si="57"/>
        <v>1.0340546859812572</v>
      </c>
    </row>
    <row r="33" spans="1:91" x14ac:dyDescent="0.25">
      <c r="A33" s="6" t="s">
        <v>13</v>
      </c>
      <c r="B33" s="7">
        <v>506.604023665</v>
      </c>
      <c r="C33" s="7">
        <v>503.17953155700002</v>
      </c>
      <c r="D33" s="7">
        <v>507.20591570099998</v>
      </c>
      <c r="E33" s="7">
        <v>514.35301926099999</v>
      </c>
      <c r="F33" s="7">
        <v>534.61757342700002</v>
      </c>
      <c r="G33" s="7">
        <v>528.275227728</v>
      </c>
      <c r="H33" s="7">
        <v>533.66545866899992</v>
      </c>
      <c r="I33" s="7">
        <v>536.66866308700003</v>
      </c>
      <c r="J33" s="7">
        <v>535.71149341500006</v>
      </c>
      <c r="K33" s="7">
        <v>534.54586072500001</v>
      </c>
      <c r="L33" s="7">
        <v>544.33471563400008</v>
      </c>
      <c r="M33" s="7">
        <v>556.47210990500002</v>
      </c>
      <c r="N33" s="7">
        <v>536.39423290499997</v>
      </c>
      <c r="O33" s="7">
        <v>541.22167305599999</v>
      </c>
      <c r="P33" s="7">
        <v>526.80438338400006</v>
      </c>
      <c r="Q33" s="7">
        <v>511.48553380099997</v>
      </c>
      <c r="R33" s="7">
        <v>524.29495245900011</v>
      </c>
      <c r="S33" s="7">
        <v>545.88041522100002</v>
      </c>
      <c r="T33" s="7">
        <v>571.12027198700002</v>
      </c>
      <c r="U33" s="7">
        <v>584.33590804400001</v>
      </c>
      <c r="V33" s="7">
        <v>603.85632883500011</v>
      </c>
      <c r="W33" s="7">
        <v>648.75833110099995</v>
      </c>
      <c r="X33" s="7">
        <v>680.79536519700002</v>
      </c>
      <c r="Y33" s="7">
        <v>685.67713274000005</v>
      </c>
      <c r="Z33" s="7">
        <v>733.43099368100002</v>
      </c>
      <c r="AA33" s="7">
        <v>766.52450497000007</v>
      </c>
      <c r="AB33" s="7">
        <v>755.26328184800002</v>
      </c>
      <c r="AC33" s="7">
        <v>773.30066654799998</v>
      </c>
      <c r="AD33" s="9">
        <v>862.50042098300003</v>
      </c>
      <c r="AE33" s="9">
        <v>951.37011466800004</v>
      </c>
      <c r="AF33" s="6" t="s">
        <v>13</v>
      </c>
      <c r="AG33" s="29">
        <f t="shared" si="29"/>
        <v>0.99324029824472049</v>
      </c>
      <c r="AH33" s="29">
        <f t="shared" si="30"/>
        <v>1.0080018838038602</v>
      </c>
      <c r="AI33" s="29">
        <f t="shared" si="31"/>
        <v>1.0140911281567411</v>
      </c>
      <c r="AJ33" s="29">
        <f t="shared" si="32"/>
        <v>1.0393981437012176</v>
      </c>
      <c r="AK33" s="29">
        <f t="shared" si="33"/>
        <v>0.98813666812644341</v>
      </c>
      <c r="AL33" s="29">
        <f t="shared" si="34"/>
        <v>1.0102034520228824</v>
      </c>
      <c r="AM33" s="29">
        <f t="shared" si="35"/>
        <v>1.0056275038401217</v>
      </c>
      <c r="AN33" s="29">
        <f t="shared" si="36"/>
        <v>0.99821646066216319</v>
      </c>
      <c r="AO33" s="29">
        <f t="shared" si="37"/>
        <v>0.99782414097078731</v>
      </c>
      <c r="AP33" s="29">
        <f t="shared" si="38"/>
        <v>1.0183124697583918</v>
      </c>
      <c r="AQ33" s="29">
        <f t="shared" si="39"/>
        <v>1.0222976670831352</v>
      </c>
      <c r="AR33" s="29">
        <f t="shared" si="40"/>
        <v>0.96391934718268679</v>
      </c>
      <c r="AS33" s="29">
        <f t="shared" si="41"/>
        <v>1.0089997987578196</v>
      </c>
      <c r="AT33" s="29">
        <f t="shared" si="42"/>
        <v>0.97336158104941928</v>
      </c>
      <c r="AU33" s="29">
        <f t="shared" si="43"/>
        <v>0.97092118048715281</v>
      </c>
      <c r="AV33" s="29">
        <f t="shared" si="44"/>
        <v>1.0250435600061052</v>
      </c>
      <c r="AW33" s="29">
        <f t="shared" si="45"/>
        <v>1.0411704569360467</v>
      </c>
      <c r="AX33" s="29">
        <f t="shared" si="46"/>
        <v>1.046236970703156</v>
      </c>
      <c r="AY33" s="29">
        <f t="shared" si="47"/>
        <v>1.0231398476034148</v>
      </c>
      <c r="AZ33" s="29">
        <f t="shared" si="48"/>
        <v>1.03340616334249</v>
      </c>
      <c r="BA33" s="29">
        <f t="shared" si="49"/>
        <v>1.0743587507853529</v>
      </c>
      <c r="BB33" s="29">
        <f t="shared" si="50"/>
        <v>1.0493820773625062</v>
      </c>
      <c r="BC33" s="29">
        <f t="shared" si="51"/>
        <v>1.0071706826934514</v>
      </c>
      <c r="BD33" s="29">
        <f t="shared" si="52"/>
        <v>1.0696448206609621</v>
      </c>
      <c r="BE33" s="29">
        <f t="shared" si="53"/>
        <v>1.0451215064186308</v>
      </c>
      <c r="BF33" s="29">
        <f t="shared" si="54"/>
        <v>0.98530872392339131</v>
      </c>
      <c r="BG33" s="29">
        <f t="shared" si="55"/>
        <v>1.0238822475996259</v>
      </c>
      <c r="BH33" s="29">
        <f t="shared" si="56"/>
        <v>1.1153493825799816</v>
      </c>
      <c r="BI33" s="29">
        <f t="shared" si="57"/>
        <v>1.1030372757194882</v>
      </c>
    </row>
    <row r="34" spans="1:91" x14ac:dyDescent="0.25">
      <c r="A34" s="6" t="s">
        <v>4</v>
      </c>
      <c r="B34" s="7">
        <v>134.14991963200001</v>
      </c>
      <c r="C34" s="7">
        <v>148.42140003599999</v>
      </c>
      <c r="D34" s="7">
        <v>155.92109259099999</v>
      </c>
      <c r="E34" s="7">
        <v>163.935579483</v>
      </c>
      <c r="F34" s="7">
        <v>175.31364410800001</v>
      </c>
      <c r="G34" s="7">
        <v>186.57843953099999</v>
      </c>
      <c r="H34" s="7">
        <v>203.036992242</v>
      </c>
      <c r="I34" s="7">
        <v>219.77382821099999</v>
      </c>
      <c r="J34" s="7">
        <v>223.982994077</v>
      </c>
      <c r="K34" s="7">
        <v>241.07892869</v>
      </c>
      <c r="L34" s="7">
        <v>251.00406114500001</v>
      </c>
      <c r="M34" s="7">
        <v>252.53300468</v>
      </c>
      <c r="N34" s="7">
        <v>271.63568626900002</v>
      </c>
      <c r="O34" s="7">
        <v>291.865963335</v>
      </c>
      <c r="P34" s="7">
        <v>312.28705980400002</v>
      </c>
      <c r="Q34" s="7">
        <v>334.47919467100002</v>
      </c>
      <c r="R34" s="7">
        <v>345.28215510400003</v>
      </c>
      <c r="S34" s="7">
        <v>359.89508580400002</v>
      </c>
      <c r="T34" s="7">
        <v>379.08611899599998</v>
      </c>
      <c r="U34" s="7">
        <v>395.51199788999998</v>
      </c>
      <c r="V34" s="7">
        <v>425.54579037600001</v>
      </c>
      <c r="W34" s="7">
        <v>425.08116878499999</v>
      </c>
      <c r="X34" s="7">
        <v>424.68190874099997</v>
      </c>
      <c r="Y34" s="7">
        <v>440.24736028799998</v>
      </c>
      <c r="Z34" s="7">
        <v>451.30498577200001</v>
      </c>
      <c r="AA34" s="7">
        <v>448.73133909799998</v>
      </c>
      <c r="AB34" s="7">
        <v>448.37932024600002</v>
      </c>
      <c r="AC34" s="7">
        <v>450.91051983900002</v>
      </c>
      <c r="AD34" s="11">
        <v>458.69972779300002</v>
      </c>
      <c r="AE34" s="11">
        <v>471.53489486400002</v>
      </c>
      <c r="AF34" s="6" t="s">
        <v>4</v>
      </c>
      <c r="AG34" s="29">
        <f t="shared" si="29"/>
        <v>1.106384561713861</v>
      </c>
      <c r="AH34" s="29">
        <f t="shared" si="30"/>
        <v>1.0505297251823587</v>
      </c>
      <c r="AI34" s="29">
        <f t="shared" si="31"/>
        <v>1.0514009154170243</v>
      </c>
      <c r="AJ34" s="29">
        <f t="shared" si="32"/>
        <v>1.0694057059540263</v>
      </c>
      <c r="AK34" s="29">
        <f t="shared" si="33"/>
        <v>1.0642550982287518</v>
      </c>
      <c r="AL34" s="29">
        <f t="shared" si="34"/>
        <v>1.0882125113296675</v>
      </c>
      <c r="AM34" s="29">
        <f t="shared" si="35"/>
        <v>1.0824324463448087</v>
      </c>
      <c r="AN34" s="29">
        <f t="shared" si="36"/>
        <v>1.0191522616694781</v>
      </c>
      <c r="AO34" s="29">
        <f t="shared" si="37"/>
        <v>1.0763269313523098</v>
      </c>
      <c r="AP34" s="29">
        <f t="shared" si="38"/>
        <v>1.0411696389598719</v>
      </c>
      <c r="AQ34" s="29">
        <f t="shared" si="39"/>
        <v>1.0060913099494304</v>
      </c>
      <c r="AR34" s="29">
        <f t="shared" si="40"/>
        <v>1.0756442969235098</v>
      </c>
      <c r="AS34" s="29">
        <f t="shared" si="41"/>
        <v>1.0744757706318675</v>
      </c>
      <c r="AT34" s="29">
        <f t="shared" si="42"/>
        <v>1.0699673789833484</v>
      </c>
      <c r="AU34" s="29">
        <f t="shared" si="43"/>
        <v>1.071063254689222</v>
      </c>
      <c r="AV34" s="29">
        <f t="shared" si="44"/>
        <v>1.0322978547099948</v>
      </c>
      <c r="AW34" s="29">
        <f t="shared" si="45"/>
        <v>1.0423217084462373</v>
      </c>
      <c r="AX34" s="29">
        <f t="shared" si="46"/>
        <v>1.053323965647176</v>
      </c>
      <c r="AY34" s="29">
        <f t="shared" si="47"/>
        <v>1.0433302040641939</v>
      </c>
      <c r="AZ34" s="29">
        <f t="shared" si="48"/>
        <v>1.0759364890223964</v>
      </c>
      <c r="BA34" s="29">
        <f t="shared" si="49"/>
        <v>0.998908174862711</v>
      </c>
      <c r="BB34" s="29">
        <f t="shared" si="50"/>
        <v>0.99906074398651623</v>
      </c>
      <c r="BC34" s="29">
        <f t="shared" si="51"/>
        <v>1.0366520240834955</v>
      </c>
      <c r="BD34" s="29">
        <f t="shared" si="52"/>
        <v>1.0251168467580734</v>
      </c>
      <c r="BE34" s="29">
        <f t="shared" si="53"/>
        <v>0.9942973227526003</v>
      </c>
      <c r="BF34" s="29">
        <f t="shared" si="54"/>
        <v>0.9992155242539833</v>
      </c>
      <c r="BG34" s="29">
        <f t="shared" si="55"/>
        <v>1.0056452193013969</v>
      </c>
      <c r="BH34" s="29">
        <f t="shared" si="56"/>
        <v>1.0172743983812602</v>
      </c>
      <c r="BI34" s="29">
        <f t="shared" si="57"/>
        <v>1.0279816321948902</v>
      </c>
    </row>
    <row r="35" spans="1:91" x14ac:dyDescent="0.25">
      <c r="A35" s="6" t="s">
        <v>3</v>
      </c>
      <c r="B35" s="7">
        <v>91.122993480000005</v>
      </c>
      <c r="C35" s="7">
        <v>96.250064933000004</v>
      </c>
      <c r="D35" s="7">
        <v>103.118010658</v>
      </c>
      <c r="E35" s="7">
        <v>114.49700841000001</v>
      </c>
      <c r="F35" s="7">
        <v>129.544024447</v>
      </c>
      <c r="G35" s="7">
        <v>139.02700668099999</v>
      </c>
      <c r="H35" s="7">
        <v>143.50003258699999</v>
      </c>
      <c r="I35" s="7">
        <v>157.84700179999999</v>
      </c>
      <c r="J35" s="7">
        <v>166.846954694</v>
      </c>
      <c r="K35" s="7">
        <v>183.10702533</v>
      </c>
      <c r="L35" s="7">
        <v>196.25503264299999</v>
      </c>
      <c r="M35" s="7">
        <v>213.31803206699999</v>
      </c>
      <c r="N35" s="7">
        <v>232.244034677</v>
      </c>
      <c r="O35" s="7">
        <v>248.67106220100001</v>
      </c>
      <c r="P35" s="7">
        <v>275.57406112400002</v>
      </c>
      <c r="Q35" s="7">
        <v>301.99017084799999</v>
      </c>
      <c r="R35" s="7">
        <v>328.45689091399998</v>
      </c>
      <c r="S35" s="7">
        <v>354.65293761499998</v>
      </c>
      <c r="T35" s="7">
        <v>385.22006441500002</v>
      </c>
      <c r="U35" s="7">
        <v>403.69301325100002</v>
      </c>
      <c r="V35" s="7">
        <v>466.58918705399998</v>
      </c>
      <c r="W35" s="7">
        <v>497.50105669300001</v>
      </c>
      <c r="X35" s="7">
        <v>520.63000966799996</v>
      </c>
      <c r="Y35" s="7">
        <v>551.06091080500005</v>
      </c>
      <c r="Z35" s="7">
        <v>566.29806964600004</v>
      </c>
      <c r="AA35" s="7">
        <v>587.36998335700002</v>
      </c>
      <c r="AB35" s="7">
        <v>609.44786868099993</v>
      </c>
      <c r="AC35" s="7">
        <v>632.31625916000007</v>
      </c>
      <c r="AD35" s="11">
        <v>654.38661840899999</v>
      </c>
      <c r="AE35" s="11">
        <v>674.41932734199997</v>
      </c>
      <c r="AF35" s="6" t="s">
        <v>3</v>
      </c>
      <c r="AG35" s="29">
        <f t="shared" si="29"/>
        <v>1.0562653975379475</v>
      </c>
      <c r="AH35" s="29">
        <f t="shared" si="30"/>
        <v>1.0713552321214619</v>
      </c>
      <c r="AI35" s="29">
        <f t="shared" si="31"/>
        <v>1.1103492753534536</v>
      </c>
      <c r="AJ35" s="29">
        <f t="shared" si="32"/>
        <v>1.1314184208474551</v>
      </c>
      <c r="AK35" s="29">
        <f t="shared" si="33"/>
        <v>1.0732027762336482</v>
      </c>
      <c r="AL35" s="29">
        <f t="shared" si="34"/>
        <v>1.0321737913574118</v>
      </c>
      <c r="AM35" s="29">
        <f t="shared" si="35"/>
        <v>1.0999788568291915</v>
      </c>
      <c r="AN35" s="29">
        <f t="shared" si="36"/>
        <v>1.0570169391332715</v>
      </c>
      <c r="AO35" s="29">
        <f t="shared" si="37"/>
        <v>1.0974550039934574</v>
      </c>
      <c r="AP35" s="29">
        <f t="shared" si="38"/>
        <v>1.0718050401905899</v>
      </c>
      <c r="AQ35" s="29">
        <f t="shared" si="39"/>
        <v>1.0869429904253138</v>
      </c>
      <c r="AR35" s="29">
        <f t="shared" si="40"/>
        <v>1.0887220007920175</v>
      </c>
      <c r="AS35" s="29">
        <f t="shared" si="41"/>
        <v>1.0707317522572597</v>
      </c>
      <c r="AT35" s="29">
        <f t="shared" si="42"/>
        <v>1.1081870913522476</v>
      </c>
      <c r="AU35" s="29">
        <f t="shared" si="43"/>
        <v>1.0958584767240249</v>
      </c>
      <c r="AV35" s="29">
        <f t="shared" si="44"/>
        <v>1.0876409983532922</v>
      </c>
      <c r="AW35" s="29">
        <f t="shared" si="45"/>
        <v>1.0797549006449645</v>
      </c>
      <c r="AX35" s="29">
        <f t="shared" si="46"/>
        <v>1.0861888442418113</v>
      </c>
      <c r="AY35" s="29">
        <f t="shared" si="47"/>
        <v>1.0479542748222455</v>
      </c>
      <c r="AZ35" s="29">
        <f t="shared" si="48"/>
        <v>1.155801987496607</v>
      </c>
      <c r="BA35" s="29">
        <f t="shared" si="49"/>
        <v>1.0662507201124283</v>
      </c>
      <c r="BB35" s="29">
        <f t="shared" si="50"/>
        <v>1.0464902589931029</v>
      </c>
      <c r="BC35" s="29">
        <f t="shared" si="51"/>
        <v>1.058450148035849</v>
      </c>
      <c r="BD35" s="29">
        <f t="shared" si="52"/>
        <v>1.0276505891494667</v>
      </c>
      <c r="BE35" s="29">
        <f t="shared" si="53"/>
        <v>1.0372099338501584</v>
      </c>
      <c r="BF35" s="29">
        <f t="shared" si="54"/>
        <v>1.0375876976174676</v>
      </c>
      <c r="BG35" s="29">
        <f t="shared" si="55"/>
        <v>1.0375231281528527</v>
      </c>
      <c r="BH35" s="29">
        <f t="shared" si="56"/>
        <v>1.0349039882009665</v>
      </c>
      <c r="BI35" s="29">
        <f t="shared" si="57"/>
        <v>1.0306129562699573</v>
      </c>
    </row>
    <row r="36" spans="1:91" x14ac:dyDescent="0.25">
      <c r="A36" s="5" t="s">
        <v>71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</row>
    <row r="37" spans="1:91" x14ac:dyDescent="0.25">
      <c r="B37" s="10">
        <v>1990</v>
      </c>
      <c r="C37" s="10">
        <v>1991</v>
      </c>
      <c r="D37" s="10">
        <v>1992</v>
      </c>
      <c r="E37" s="10">
        <v>1993</v>
      </c>
      <c r="F37" s="10">
        <v>1994</v>
      </c>
      <c r="G37" s="10">
        <v>1995</v>
      </c>
      <c r="H37" s="10">
        <v>1996</v>
      </c>
      <c r="I37" s="10">
        <v>1997</v>
      </c>
      <c r="J37" s="10">
        <v>1998</v>
      </c>
      <c r="K37" s="10">
        <v>1999</v>
      </c>
      <c r="L37" s="10">
        <v>2000</v>
      </c>
      <c r="M37" s="10">
        <v>2001</v>
      </c>
      <c r="N37" s="10">
        <v>2002</v>
      </c>
      <c r="O37" s="10">
        <v>2003</v>
      </c>
      <c r="P37" s="10">
        <v>2004</v>
      </c>
      <c r="Q37" s="10">
        <v>2005</v>
      </c>
      <c r="R37" s="10">
        <v>2006</v>
      </c>
      <c r="S37" s="10">
        <v>2007</v>
      </c>
      <c r="T37" s="10">
        <v>2008</v>
      </c>
      <c r="U37" s="10">
        <v>2009</v>
      </c>
      <c r="V37" s="10">
        <v>2010</v>
      </c>
      <c r="W37" s="10">
        <v>2011</v>
      </c>
      <c r="X37" s="10">
        <v>2012</v>
      </c>
      <c r="Y37" s="10">
        <v>2013</v>
      </c>
      <c r="Z37" s="10">
        <v>2014</v>
      </c>
      <c r="AA37" s="10">
        <v>2015</v>
      </c>
      <c r="AB37" s="10">
        <v>2016</v>
      </c>
      <c r="AC37" s="10">
        <v>2017</v>
      </c>
      <c r="AD37" s="10">
        <v>2018</v>
      </c>
      <c r="AE37" s="10">
        <v>2019</v>
      </c>
      <c r="AF37" s="10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</row>
    <row r="38" spans="1:91" s="17" customFormat="1" x14ac:dyDescent="0.25">
      <c r="A38" s="6" t="s">
        <v>102</v>
      </c>
      <c r="B38" s="6">
        <v>2346.5701079958021</v>
      </c>
      <c r="C38" s="6">
        <v>2392.8469911721709</v>
      </c>
      <c r="D38" s="6">
        <v>2405.147046980816</v>
      </c>
      <c r="E38" s="6">
        <v>2540.9305556320951</v>
      </c>
      <c r="F38" s="6">
        <v>2569.9713112029067</v>
      </c>
      <c r="G38" s="6">
        <v>2702.0085770438009</v>
      </c>
      <c r="H38" s="6">
        <v>2743.4386395435808</v>
      </c>
      <c r="I38" s="6">
        <v>2784.9374552358945</v>
      </c>
      <c r="J38" s="6">
        <v>2807.7347146921625</v>
      </c>
      <c r="K38" s="6">
        <v>2831.4889047874713</v>
      </c>
      <c r="L38" s="6">
        <v>2911.605791226827</v>
      </c>
      <c r="M38" s="6">
        <v>2860.8594639025564</v>
      </c>
      <c r="N38" s="6">
        <v>2962.7628614514015</v>
      </c>
      <c r="O38" s="6">
        <v>3002.1051735412962</v>
      </c>
      <c r="P38" s="6">
        <v>3208.9529266223572</v>
      </c>
      <c r="Q38" s="6">
        <v>3379.1380355461229</v>
      </c>
      <c r="R38" s="6">
        <v>3529.1548539497171</v>
      </c>
      <c r="S38" s="6">
        <v>3632.1210673038877</v>
      </c>
      <c r="T38" s="6">
        <v>3829.4377427533323</v>
      </c>
      <c r="U38" s="6">
        <v>3971.0372422667479</v>
      </c>
      <c r="V38" s="6">
        <v>4290.7344257380519</v>
      </c>
      <c r="W38" s="6">
        <v>4506.6597706041575</v>
      </c>
      <c r="X38" s="6">
        <v>4823.8038819825433</v>
      </c>
      <c r="Y38" s="6">
        <v>5154.3524644771969</v>
      </c>
      <c r="Z38" s="6">
        <v>5397.6574519088808</v>
      </c>
      <c r="AA38" s="6">
        <v>5623.6510450948408</v>
      </c>
      <c r="AB38" s="6">
        <v>6041.3207177375625</v>
      </c>
      <c r="AC38" s="6">
        <v>6383.1861047341108</v>
      </c>
      <c r="AD38" s="6">
        <v>6805.779659920684</v>
      </c>
      <c r="AE38" s="6">
        <v>7164.3578321858131</v>
      </c>
      <c r="AF38" s="6" t="s">
        <v>9</v>
      </c>
      <c r="AG38" s="29">
        <f t="shared" si="29"/>
        <v>1.0197210741834148</v>
      </c>
      <c r="AH38" s="29">
        <f t="shared" si="30"/>
        <v>1.0051403436383619</v>
      </c>
      <c r="AI38" s="29">
        <f t="shared" si="31"/>
        <v>1.0564553875496836</v>
      </c>
      <c r="AJ38" s="29">
        <f t="shared" si="32"/>
        <v>1.0114291811346208</v>
      </c>
      <c r="AK38" s="29">
        <f t="shared" si="33"/>
        <v>1.0513769415500178</v>
      </c>
      <c r="AL38" s="29">
        <f t="shared" si="34"/>
        <v>1.0153330610612301</v>
      </c>
      <c r="AM38" s="29">
        <f t="shared" si="35"/>
        <v>1.0151265696612108</v>
      </c>
      <c r="AN38" s="29">
        <f t="shared" si="36"/>
        <v>1.0081859143419567</v>
      </c>
      <c r="AO38" s="29">
        <f t="shared" si="37"/>
        <v>1.008460268689563</v>
      </c>
      <c r="AP38" s="29">
        <f t="shared" si="38"/>
        <v>1.0282949674653128</v>
      </c>
      <c r="AQ38" s="29">
        <f t="shared" si="39"/>
        <v>0.9825710171764398</v>
      </c>
      <c r="AR38" s="29">
        <f t="shared" si="40"/>
        <v>1.0356198543950275</v>
      </c>
      <c r="AS38" s="29">
        <f t="shared" si="41"/>
        <v>1.0132789271128577</v>
      </c>
      <c r="AT38" s="29">
        <f t="shared" si="42"/>
        <v>1.0689009015753643</v>
      </c>
      <c r="AU38" s="29">
        <f t="shared" si="43"/>
        <v>1.0530344672593552</v>
      </c>
      <c r="AV38" s="29">
        <f t="shared" si="44"/>
        <v>1.0443949956543723</v>
      </c>
      <c r="AW38" s="29">
        <f t="shared" si="45"/>
        <v>1.0291758842032488</v>
      </c>
      <c r="AX38" s="29">
        <f t="shared" si="46"/>
        <v>1.0543254676243246</v>
      </c>
      <c r="AY38" s="29">
        <f t="shared" si="47"/>
        <v>1.0369765769874109</v>
      </c>
      <c r="AZ38" s="29">
        <f t="shared" si="48"/>
        <v>1.08050722367157</v>
      </c>
      <c r="BA38" s="29">
        <f t="shared" si="49"/>
        <v>1.0503236330756975</v>
      </c>
      <c r="BB38" s="29">
        <f t="shared" si="50"/>
        <v>1.0703723217463719</v>
      </c>
      <c r="BC38" s="29">
        <f t="shared" si="51"/>
        <v>1.0685244654595702</v>
      </c>
      <c r="BD38" s="29">
        <f t="shared" si="52"/>
        <v>1.0472037931260028</v>
      </c>
      <c r="BE38" s="29">
        <f t="shared" si="53"/>
        <v>1.0418688283203368</v>
      </c>
      <c r="BF38" s="29">
        <f t="shared" si="54"/>
        <v>1.0742701972959416</v>
      </c>
      <c r="BG38" s="29">
        <f t="shared" si="55"/>
        <v>1.056587856028371</v>
      </c>
      <c r="BH38" s="29">
        <f t="shared" si="56"/>
        <v>1.0662041726894278</v>
      </c>
      <c r="BI38" s="29">
        <f t="shared" si="57"/>
        <v>1.0526873025844194</v>
      </c>
      <c r="BK38" s="17">
        <v>1.0197210741834148</v>
      </c>
      <c r="BL38" s="17">
        <v>1.0051403436383619</v>
      </c>
      <c r="BM38" s="17">
        <v>1.0564553875496836</v>
      </c>
      <c r="BN38" s="17">
        <v>1.0114291811346208</v>
      </c>
      <c r="BO38" s="17">
        <v>1.0513769415500178</v>
      </c>
      <c r="BP38" s="17">
        <v>1.0153330610612301</v>
      </c>
      <c r="BQ38" s="17">
        <v>1.0151265696612108</v>
      </c>
      <c r="BR38" s="17">
        <v>1.0081859143419567</v>
      </c>
      <c r="BS38" s="17">
        <v>1.008460268689563</v>
      </c>
      <c r="BT38" s="17">
        <v>1.0282949674653128</v>
      </c>
      <c r="BU38" s="17">
        <v>0.9825710171764398</v>
      </c>
      <c r="BV38" s="17">
        <v>1.0356198543950275</v>
      </c>
      <c r="BW38" s="17">
        <v>1.0132789271128577</v>
      </c>
      <c r="BX38" s="17">
        <v>1.0689009015753643</v>
      </c>
      <c r="BY38" s="17">
        <v>1.0530344672593552</v>
      </c>
      <c r="BZ38" s="17">
        <v>1.0443949956543723</v>
      </c>
      <c r="CA38" s="17">
        <v>1.0291758842032488</v>
      </c>
      <c r="CB38" s="17">
        <v>1.0543254676243246</v>
      </c>
      <c r="CC38" s="17">
        <v>1.0369765769874109</v>
      </c>
      <c r="CD38" s="17">
        <v>1.08050722367157</v>
      </c>
      <c r="CE38" s="17">
        <v>1.0503236330756975</v>
      </c>
      <c r="CF38" s="17">
        <v>1.0703723217463719</v>
      </c>
      <c r="CG38" s="17">
        <v>1.0685244654595702</v>
      </c>
      <c r="CH38" s="17">
        <v>1.0472037931260028</v>
      </c>
      <c r="CI38" s="17">
        <v>1.0418688283203368</v>
      </c>
      <c r="CJ38" s="17">
        <v>1.0742701972959416</v>
      </c>
      <c r="CK38" s="17">
        <v>1.056587856028371</v>
      </c>
      <c r="CL38" s="17">
        <v>1.0662041726894278</v>
      </c>
      <c r="CM38" s="17">
        <v>1.0526873025844194</v>
      </c>
    </row>
    <row r="39" spans="1:91" x14ac:dyDescent="0.25">
      <c r="A39" s="6" t="s">
        <v>103</v>
      </c>
      <c r="B39" s="7">
        <v>3175.4930677970001</v>
      </c>
      <c r="C39" s="7">
        <v>3175.0555389830001</v>
      </c>
      <c r="D39" s="7">
        <v>3214.7335262749998</v>
      </c>
      <c r="E39" s="7">
        <v>3241.9985120209999</v>
      </c>
      <c r="F39" s="7">
        <v>3272.242441464</v>
      </c>
      <c r="G39" s="7">
        <v>3324.1651515120002</v>
      </c>
      <c r="H39" s="7">
        <v>3415.1583527110001</v>
      </c>
      <c r="I39" s="7">
        <v>3510.4970660859999</v>
      </c>
      <c r="J39" s="7">
        <v>3571.833077966</v>
      </c>
      <c r="K39" s="7">
        <v>3501.7339779660001</v>
      </c>
      <c r="L39" s="7">
        <v>3629.7150000000001</v>
      </c>
      <c r="M39" s="7">
        <v>3630.877</v>
      </c>
      <c r="N39" s="7">
        <v>3605.3306447999998</v>
      </c>
      <c r="O39" s="7">
        <v>3743.5572895999999</v>
      </c>
      <c r="P39" s="7">
        <v>3909.0032895999998</v>
      </c>
      <c r="Q39" s="7">
        <v>3953.6722896000001</v>
      </c>
      <c r="R39" s="7">
        <v>3988.2110070099998</v>
      </c>
      <c r="S39" s="7">
        <v>3963.888610818</v>
      </c>
      <c r="T39" s="7">
        <v>3991.5612659029998</v>
      </c>
      <c r="U39" s="7">
        <v>3906.6031498299999</v>
      </c>
      <c r="V39" s="7">
        <v>3994.4764527960001</v>
      </c>
      <c r="W39" s="7">
        <v>4038.8822991369998</v>
      </c>
      <c r="X39" s="7">
        <v>4125.9614882260003</v>
      </c>
      <c r="Y39" s="7">
        <v>4137.8086910149996</v>
      </c>
      <c r="Z39" s="7">
        <v>4226.0784989210006</v>
      </c>
      <c r="AA39" s="7">
        <v>4329.2300001399999</v>
      </c>
      <c r="AB39" s="7">
        <v>4388.8203528370004</v>
      </c>
      <c r="AC39" s="7">
        <v>4391.7473879919999</v>
      </c>
      <c r="AD39" s="8">
        <v>4469.3211450600002</v>
      </c>
      <c r="AE39" s="8">
        <v>4437.9746800070006</v>
      </c>
      <c r="AF39" s="6" t="s">
        <v>12</v>
      </c>
      <c r="AG39" s="29">
        <f t="shared" si="29"/>
        <v>0.99986221704640554</v>
      </c>
      <c r="AH39" s="29">
        <f t="shared" si="30"/>
        <v>1.0124967852703166</v>
      </c>
      <c r="AI39" s="29">
        <f t="shared" si="31"/>
        <v>1.0084812584070049</v>
      </c>
      <c r="AJ39" s="29">
        <f t="shared" si="32"/>
        <v>1.0093287918951408</v>
      </c>
      <c r="AK39" s="29">
        <f t="shared" si="33"/>
        <v>1.01586762319016</v>
      </c>
      <c r="AL39" s="29">
        <f t="shared" si="34"/>
        <v>1.0273732492375149</v>
      </c>
      <c r="AM39" s="29">
        <f t="shared" si="35"/>
        <v>1.0279163375541045</v>
      </c>
      <c r="AN39" s="29">
        <f t="shared" si="36"/>
        <v>1.0174721729502501</v>
      </c>
      <c r="AO39" s="29">
        <f t="shared" si="37"/>
        <v>0.98037447482290574</v>
      </c>
      <c r="AP39" s="29">
        <f t="shared" si="38"/>
        <v>1.0365478996518001</v>
      </c>
      <c r="AQ39" s="29">
        <f t="shared" si="39"/>
        <v>1.0003201353274291</v>
      </c>
      <c r="AR39" s="29">
        <f t="shared" si="40"/>
        <v>0.99296413643315373</v>
      </c>
      <c r="AS39" s="29">
        <f t="shared" si="41"/>
        <v>1.0383395195664968</v>
      </c>
      <c r="AT39" s="29">
        <f t="shared" si="42"/>
        <v>1.044194862586884</v>
      </c>
      <c r="AU39" s="29">
        <f t="shared" si="43"/>
        <v>1.0114272096211439</v>
      </c>
      <c r="AV39" s="29">
        <f t="shared" si="44"/>
        <v>1.00873585742067</v>
      </c>
      <c r="AW39" s="29">
        <f t="shared" si="45"/>
        <v>0.99390142694324624</v>
      </c>
      <c r="AX39" s="29">
        <f t="shared" si="46"/>
        <v>1.0069811888783851</v>
      </c>
      <c r="AY39" s="29">
        <f t="shared" si="47"/>
        <v>0.97871556756531952</v>
      </c>
      <c r="AZ39" s="29">
        <f t="shared" si="48"/>
        <v>1.0224935320010236</v>
      </c>
      <c r="BA39" s="29">
        <f t="shared" si="49"/>
        <v>1.0111168126451007</v>
      </c>
      <c r="BB39" s="29">
        <f t="shared" si="50"/>
        <v>1.0215602195457905</v>
      </c>
      <c r="BC39" s="29">
        <f t="shared" si="51"/>
        <v>1.0028713798766196</v>
      </c>
      <c r="BD39" s="29">
        <f t="shared" si="52"/>
        <v>1.0213325009678851</v>
      </c>
      <c r="BE39" s="29">
        <f t="shared" si="53"/>
        <v>1.0244083258854126</v>
      </c>
      <c r="BF39" s="29">
        <f t="shared" si="54"/>
        <v>1.0137646539211531</v>
      </c>
      <c r="BG39" s="29">
        <f t="shared" si="55"/>
        <v>1.0006669298170539</v>
      </c>
      <c r="BH39" s="29">
        <f t="shared" si="56"/>
        <v>1.0176635289361369</v>
      </c>
      <c r="BI39" s="29">
        <f t="shared" si="57"/>
        <v>0.99298630283311662</v>
      </c>
      <c r="BK39">
        <v>0.99986221704640554</v>
      </c>
      <c r="BL39">
        <v>1.0124967852703166</v>
      </c>
      <c r="BM39">
        <v>1.0084812584070049</v>
      </c>
      <c r="BN39">
        <v>1.0093287918951408</v>
      </c>
      <c r="BO39">
        <v>1.01586762319016</v>
      </c>
      <c r="BP39">
        <v>1.0273732492375149</v>
      </c>
      <c r="BQ39">
        <v>1.0279163375541045</v>
      </c>
      <c r="BR39">
        <v>1.0174721729502501</v>
      </c>
      <c r="BS39">
        <v>0.98037447482290574</v>
      </c>
      <c r="BT39">
        <v>1.0365478996518001</v>
      </c>
      <c r="BU39">
        <v>1.0003201353274291</v>
      </c>
      <c r="BV39">
        <v>0.99296413643315373</v>
      </c>
      <c r="BW39">
        <v>1.0383395195664968</v>
      </c>
      <c r="BX39">
        <v>1.044194862586884</v>
      </c>
      <c r="BY39">
        <v>1.0114272096211439</v>
      </c>
      <c r="BZ39">
        <v>1.00873585742067</v>
      </c>
      <c r="CA39">
        <v>0.99390142694324624</v>
      </c>
      <c r="CB39">
        <v>1.0069811888783851</v>
      </c>
      <c r="CC39">
        <v>0.97871556756531952</v>
      </c>
      <c r="CD39">
        <v>1.0224935320010236</v>
      </c>
      <c r="CE39">
        <v>1.0111168126451007</v>
      </c>
      <c r="CF39">
        <v>1.0215602195457905</v>
      </c>
      <c r="CG39">
        <v>1.0028713798766196</v>
      </c>
      <c r="CH39">
        <v>1.0213325009678851</v>
      </c>
      <c r="CI39">
        <v>1.0244083258854126</v>
      </c>
      <c r="CJ39">
        <v>1.0137646539211531</v>
      </c>
      <c r="CK39">
        <v>1.0006669298170539</v>
      </c>
      <c r="CL39">
        <v>1.0176635289361369</v>
      </c>
      <c r="CM39">
        <v>0.99298630283311662</v>
      </c>
    </row>
    <row r="40" spans="1:91" x14ac:dyDescent="0.25">
      <c r="A40" s="6" t="s">
        <v>1</v>
      </c>
      <c r="B40" s="7">
        <v>220.20599999999999</v>
      </c>
      <c r="C40" s="7">
        <v>230.90199999999999</v>
      </c>
      <c r="D40" s="7">
        <v>246.65199999999999</v>
      </c>
      <c r="E40" s="7">
        <v>259.57100000000003</v>
      </c>
      <c r="F40" s="7">
        <v>301.55500000000001</v>
      </c>
      <c r="G40" s="7">
        <v>314.00299999999999</v>
      </c>
      <c r="H40" s="7">
        <v>331.64800000000002</v>
      </c>
      <c r="I40" s="7">
        <v>330.274</v>
      </c>
      <c r="J40" s="7">
        <v>326.93900000000002</v>
      </c>
      <c r="K40" s="7">
        <v>331.786</v>
      </c>
      <c r="L40" s="7">
        <v>335.92899999999997</v>
      </c>
      <c r="M40" s="7">
        <v>325.84399999999999</v>
      </c>
      <c r="N40" s="7">
        <v>325.18700000000001</v>
      </c>
      <c r="O40" s="7">
        <v>311.20400000000001</v>
      </c>
      <c r="P40" s="7">
        <v>290.161</v>
      </c>
      <c r="Q40" s="7">
        <v>267.68099999999998</v>
      </c>
      <c r="R40" s="7">
        <v>247.398</v>
      </c>
      <c r="S40" s="7">
        <v>241.32900000000001</v>
      </c>
      <c r="T40" s="7">
        <v>229.14500000000001</v>
      </c>
      <c r="U40" s="7">
        <v>218.017</v>
      </c>
      <c r="V40" s="7">
        <v>201.50200000000001</v>
      </c>
      <c r="W40" s="7">
        <v>183.637</v>
      </c>
      <c r="X40" s="7">
        <v>168.90100000000001</v>
      </c>
      <c r="Y40" s="7">
        <v>160.65799999999999</v>
      </c>
      <c r="Z40" s="7">
        <v>161.82900000000001</v>
      </c>
      <c r="AA40" s="7">
        <v>169.09700000000001</v>
      </c>
      <c r="AB40" s="7">
        <v>170.316</v>
      </c>
      <c r="AC40" s="7">
        <v>168.23793800000001</v>
      </c>
      <c r="AD40" s="8">
        <v>166.77466842499999</v>
      </c>
      <c r="AE40" s="8">
        <v>161.379409909</v>
      </c>
      <c r="AF40" s="6" t="s">
        <v>1</v>
      </c>
      <c r="AG40" s="29">
        <f t="shared" si="29"/>
        <v>1.0485727001080807</v>
      </c>
      <c r="AH40" s="29">
        <f t="shared" si="30"/>
        <v>1.0682107560783363</v>
      </c>
      <c r="AI40" s="29">
        <f t="shared" si="31"/>
        <v>1.052377438658515</v>
      </c>
      <c r="AJ40" s="29">
        <f t="shared" si="32"/>
        <v>1.1617438003474962</v>
      </c>
      <c r="AK40" s="29">
        <f t="shared" si="33"/>
        <v>1.0412793686060586</v>
      </c>
      <c r="AL40" s="29">
        <f t="shared" si="34"/>
        <v>1.056193730633147</v>
      </c>
      <c r="AM40" s="29">
        <f t="shared" si="35"/>
        <v>0.99585705326128904</v>
      </c>
      <c r="AN40" s="29">
        <f t="shared" si="36"/>
        <v>0.98990232352531538</v>
      </c>
      <c r="AO40" s="29">
        <f t="shared" si="37"/>
        <v>1.0148253955630866</v>
      </c>
      <c r="AP40" s="29">
        <f t="shared" si="38"/>
        <v>1.0124869644891585</v>
      </c>
      <c r="AQ40" s="29">
        <f t="shared" si="39"/>
        <v>0.96997877527691867</v>
      </c>
      <c r="AR40" s="29">
        <f t="shared" si="40"/>
        <v>0.99798369772038154</v>
      </c>
      <c r="AS40" s="29">
        <f t="shared" si="41"/>
        <v>0.95700012608130092</v>
      </c>
      <c r="AT40" s="29">
        <f t="shared" si="42"/>
        <v>0.93238197452474902</v>
      </c>
      <c r="AU40" s="29">
        <f t="shared" si="43"/>
        <v>0.92252577017586779</v>
      </c>
      <c r="AV40" s="29">
        <f t="shared" si="44"/>
        <v>0.92422697165656142</v>
      </c>
      <c r="AW40" s="29">
        <f t="shared" si="45"/>
        <v>0.97546867800063064</v>
      </c>
      <c r="AX40" s="29">
        <f t="shared" si="46"/>
        <v>0.94951290561847101</v>
      </c>
      <c r="AY40" s="29">
        <f t="shared" si="47"/>
        <v>0.95143686312160414</v>
      </c>
      <c r="AZ40" s="29">
        <f t="shared" si="48"/>
        <v>0.92424902645206575</v>
      </c>
      <c r="BA40" s="29">
        <f t="shared" si="49"/>
        <v>0.91134083036396663</v>
      </c>
      <c r="BB40" s="29">
        <f t="shared" si="50"/>
        <v>0.9197547335232007</v>
      </c>
      <c r="BC40" s="29">
        <f t="shared" si="51"/>
        <v>0.95119626289956827</v>
      </c>
      <c r="BD40" s="29">
        <f t="shared" si="52"/>
        <v>1.0072887749131698</v>
      </c>
      <c r="BE40" s="29">
        <f t="shared" si="53"/>
        <v>1.0449116042242119</v>
      </c>
      <c r="BF40" s="29">
        <f t="shared" si="54"/>
        <v>1.0072088801102326</v>
      </c>
      <c r="BG40" s="29">
        <f t="shared" si="55"/>
        <v>0.98779878578642055</v>
      </c>
      <c r="BH40" s="29">
        <f t="shared" si="56"/>
        <v>0.99130238047140096</v>
      </c>
      <c r="BI40" s="29">
        <f t="shared" si="57"/>
        <v>0.96764941242604674</v>
      </c>
      <c r="BK40">
        <v>1.0485727001080807</v>
      </c>
      <c r="BL40">
        <v>1.0682107560783363</v>
      </c>
      <c r="BM40">
        <v>1.052377438658515</v>
      </c>
      <c r="BN40">
        <v>1.1617438003474962</v>
      </c>
      <c r="BO40">
        <v>1.0412793686060586</v>
      </c>
      <c r="BP40">
        <v>1.056193730633147</v>
      </c>
      <c r="BQ40">
        <v>0.99585705326128904</v>
      </c>
      <c r="BR40">
        <v>0.98990232352531538</v>
      </c>
      <c r="BS40">
        <v>1.0148253955630866</v>
      </c>
      <c r="BT40">
        <v>1.0124869644891585</v>
      </c>
      <c r="BU40">
        <v>0.96997877527691867</v>
      </c>
      <c r="BV40">
        <v>0.99798369772038154</v>
      </c>
      <c r="BW40">
        <v>0.95700012608130092</v>
      </c>
      <c r="BX40">
        <v>0.93238197452474902</v>
      </c>
      <c r="BY40">
        <v>0.92252577017586779</v>
      </c>
      <c r="BZ40">
        <v>0.92422697165656142</v>
      </c>
      <c r="CA40">
        <v>0.97546867800063064</v>
      </c>
      <c r="CB40">
        <v>0.94951290561847101</v>
      </c>
      <c r="CC40">
        <v>0.95143686312160414</v>
      </c>
      <c r="CD40">
        <v>0.92424902645206575</v>
      </c>
      <c r="CE40">
        <v>0.91134083036396663</v>
      </c>
      <c r="CF40">
        <v>0.9197547335232007</v>
      </c>
      <c r="CG40">
        <v>0.95119626289956827</v>
      </c>
      <c r="CH40">
        <v>1.0072887749131698</v>
      </c>
      <c r="CI40">
        <v>1.0449116042242119</v>
      </c>
      <c r="CJ40">
        <v>1.0072088801102326</v>
      </c>
      <c r="CK40">
        <v>0.98779878578642055</v>
      </c>
      <c r="CL40">
        <v>0.99130238047140096</v>
      </c>
      <c r="CM40">
        <v>0.96764941242604674</v>
      </c>
    </row>
    <row r="41" spans="1:91" x14ac:dyDescent="0.25">
      <c r="A41" s="6" t="s">
        <v>2</v>
      </c>
      <c r="B41" s="7">
        <v>132.18100000000001</v>
      </c>
      <c r="C41" s="7">
        <v>130.83799999999999</v>
      </c>
      <c r="D41" s="7">
        <v>133.75700000000001</v>
      </c>
      <c r="E41" s="7">
        <v>139.47800000000001</v>
      </c>
      <c r="F41" s="7">
        <v>167.77</v>
      </c>
      <c r="G41" s="7">
        <v>170.398</v>
      </c>
      <c r="H41" s="7">
        <v>169.83099999999999</v>
      </c>
      <c r="I41" s="7">
        <v>168.97800000000001</v>
      </c>
      <c r="J41" s="7">
        <v>172.60499999999999</v>
      </c>
      <c r="K41" s="7">
        <v>178.202</v>
      </c>
      <c r="L41" s="7">
        <v>170.88499999999999</v>
      </c>
      <c r="M41" s="7">
        <v>159.52500000000001</v>
      </c>
      <c r="N41" s="7">
        <v>163.81100000000001</v>
      </c>
      <c r="O41" s="7">
        <v>153.97200000000001</v>
      </c>
      <c r="P41" s="7">
        <v>142.77199999999999</v>
      </c>
      <c r="Q41" s="7">
        <v>131.34</v>
      </c>
      <c r="R41" s="7">
        <v>120.33499999999999</v>
      </c>
      <c r="S41" s="7">
        <v>118.453</v>
      </c>
      <c r="T41" s="7">
        <v>111.117</v>
      </c>
      <c r="U41" s="7">
        <v>104.38200000000001</v>
      </c>
      <c r="V41" s="7">
        <v>97.748000000000005</v>
      </c>
      <c r="W41" s="7">
        <v>85.039000000000001</v>
      </c>
      <c r="X41" s="7">
        <v>76.626000000000005</v>
      </c>
      <c r="Y41" s="7">
        <v>72.135000000000005</v>
      </c>
      <c r="Z41" s="7">
        <v>71.085999999999999</v>
      </c>
      <c r="AA41" s="7">
        <v>75.975000000000009</v>
      </c>
      <c r="AB41" s="7">
        <v>75.040000000000006</v>
      </c>
      <c r="AC41" s="7">
        <v>74.289119999999997</v>
      </c>
      <c r="AD41" s="8">
        <v>77.835459388000004</v>
      </c>
      <c r="AE41" s="8">
        <v>77.397017989999995</v>
      </c>
      <c r="AF41" s="6" t="s">
        <v>2</v>
      </c>
      <c r="AG41" s="29">
        <f t="shared" si="29"/>
        <v>0.98983968951664747</v>
      </c>
      <c r="AH41" s="29">
        <f t="shared" si="30"/>
        <v>1.0223100322536267</v>
      </c>
      <c r="AI41" s="29">
        <f t="shared" si="31"/>
        <v>1.0427715932624086</v>
      </c>
      <c r="AJ41" s="29">
        <f t="shared" si="32"/>
        <v>1.2028420252656333</v>
      </c>
      <c r="AK41" s="29">
        <f t="shared" si="33"/>
        <v>1.0156643023186505</v>
      </c>
      <c r="AL41" s="29">
        <f t="shared" si="34"/>
        <v>0.99667249615605813</v>
      </c>
      <c r="AM41" s="29">
        <f t="shared" si="35"/>
        <v>0.99497735984596458</v>
      </c>
      <c r="AN41" s="29">
        <f t="shared" si="36"/>
        <v>1.0214643326350175</v>
      </c>
      <c r="AO41" s="29">
        <f t="shared" si="37"/>
        <v>1.0324266388575072</v>
      </c>
      <c r="AP41" s="29">
        <f t="shared" si="38"/>
        <v>0.9589398547715513</v>
      </c>
      <c r="AQ41" s="29">
        <f t="shared" si="39"/>
        <v>0.93352254440120552</v>
      </c>
      <c r="AR41" s="29">
        <f t="shared" si="40"/>
        <v>1.0268672621846107</v>
      </c>
      <c r="AS41" s="29">
        <f t="shared" si="41"/>
        <v>0.93993687847580443</v>
      </c>
      <c r="AT41" s="29">
        <f t="shared" si="42"/>
        <v>0.92725950172758675</v>
      </c>
      <c r="AU41" s="29">
        <f t="shared" si="43"/>
        <v>0.919928277253243</v>
      </c>
      <c r="AV41" s="29">
        <f t="shared" si="44"/>
        <v>0.9162098370641083</v>
      </c>
      <c r="AW41" s="29">
        <f t="shared" si="45"/>
        <v>0.98436032741928792</v>
      </c>
      <c r="AX41" s="29">
        <f t="shared" si="46"/>
        <v>0.93806826336183968</v>
      </c>
      <c r="AY41" s="29">
        <f t="shared" si="47"/>
        <v>0.93938821242474146</v>
      </c>
      <c r="AZ41" s="29">
        <f t="shared" si="48"/>
        <v>0.93644498093541029</v>
      </c>
      <c r="BA41" s="29">
        <f t="shared" si="49"/>
        <v>0.86998199451651181</v>
      </c>
      <c r="BB41" s="29">
        <f t="shared" si="50"/>
        <v>0.90106892131845395</v>
      </c>
      <c r="BC41" s="29">
        <f t="shared" si="51"/>
        <v>0.94139065069297623</v>
      </c>
      <c r="BD41" s="29">
        <f t="shared" si="52"/>
        <v>0.98545782213904476</v>
      </c>
      <c r="BE41" s="29">
        <f t="shared" si="53"/>
        <v>1.0687758489716683</v>
      </c>
      <c r="BF41" s="29">
        <f t="shared" si="54"/>
        <v>0.98769332017110889</v>
      </c>
      <c r="BG41" s="29">
        <f t="shared" si="55"/>
        <v>0.98999360341151377</v>
      </c>
      <c r="BH41" s="29">
        <f t="shared" si="56"/>
        <v>1.0477369955115905</v>
      </c>
      <c r="BI41" s="29">
        <f t="shared" si="57"/>
        <v>0.99436707380611156</v>
      </c>
      <c r="BK41">
        <v>0.98983968951664747</v>
      </c>
      <c r="BL41">
        <v>1.0223100322536267</v>
      </c>
      <c r="BM41">
        <v>1.0427715932624086</v>
      </c>
      <c r="BN41">
        <v>1.2028420252656333</v>
      </c>
      <c r="BO41">
        <v>1.0156643023186505</v>
      </c>
      <c r="BP41">
        <v>0.99667249615605813</v>
      </c>
      <c r="BQ41">
        <v>0.99497735984596458</v>
      </c>
      <c r="BR41">
        <v>1.0214643326350175</v>
      </c>
      <c r="BS41">
        <v>1.0324266388575072</v>
      </c>
      <c r="BT41">
        <v>0.9589398547715513</v>
      </c>
      <c r="BU41">
        <v>0.93352254440120552</v>
      </c>
      <c r="BV41">
        <v>1.0268672621846107</v>
      </c>
      <c r="BW41">
        <v>0.93993687847580443</v>
      </c>
      <c r="BX41">
        <v>0.92725950172758675</v>
      </c>
      <c r="BY41">
        <v>0.919928277253243</v>
      </c>
      <c r="BZ41">
        <v>0.9162098370641083</v>
      </c>
      <c r="CA41">
        <v>0.98436032741928792</v>
      </c>
      <c r="CB41">
        <v>0.93806826336183968</v>
      </c>
      <c r="CC41">
        <v>0.93938821242474146</v>
      </c>
      <c r="CD41">
        <v>0.93644498093541029</v>
      </c>
      <c r="CE41">
        <v>0.86998199451651181</v>
      </c>
      <c r="CF41">
        <v>0.90106892131845395</v>
      </c>
      <c r="CG41">
        <v>0.94139065069297623</v>
      </c>
      <c r="CH41">
        <v>0.98545782213904476</v>
      </c>
      <c r="CI41">
        <v>1.0687758489716683</v>
      </c>
      <c r="CJ41">
        <v>0.98769332017110889</v>
      </c>
      <c r="CK41">
        <v>0.98999360341151377</v>
      </c>
      <c r="CL41">
        <v>1.0477369955115905</v>
      </c>
      <c r="CM41">
        <v>0.99436707380611156</v>
      </c>
    </row>
    <row r="42" spans="1:91" x14ac:dyDescent="0.25">
      <c r="A42" s="6" t="s">
        <v>5</v>
      </c>
      <c r="B42" s="7">
        <v>576.81299999999999</v>
      </c>
      <c r="C42" s="7">
        <v>524.07900000000006</v>
      </c>
      <c r="D42" s="7">
        <v>449.64699999999999</v>
      </c>
      <c r="E42" s="7">
        <v>400.73500000000001</v>
      </c>
      <c r="F42" s="7">
        <v>362.93400000000003</v>
      </c>
      <c r="G42" s="7">
        <v>352.423</v>
      </c>
      <c r="H42" s="7">
        <v>355.459</v>
      </c>
      <c r="I42" s="7">
        <v>358.84800000000001</v>
      </c>
      <c r="J42" s="7">
        <v>360.46199999999999</v>
      </c>
      <c r="K42" s="7">
        <v>369.084</v>
      </c>
      <c r="L42" s="7">
        <v>392.22199999999998</v>
      </c>
      <c r="M42" s="7">
        <v>422.74900000000002</v>
      </c>
      <c r="N42" s="7">
        <v>463.053</v>
      </c>
      <c r="O42" s="7">
        <v>510.68599999999998</v>
      </c>
      <c r="P42" s="7">
        <v>557.18700000000001</v>
      </c>
      <c r="Q42" s="7">
        <v>573.11199999999997</v>
      </c>
      <c r="R42" s="7">
        <v>595.53300000000002</v>
      </c>
      <c r="S42" s="7">
        <v>619.65600000000006</v>
      </c>
      <c r="T42" s="7">
        <v>624.21500000000003</v>
      </c>
      <c r="U42" s="7">
        <v>639.827</v>
      </c>
      <c r="V42" s="7">
        <v>655.78600000000006</v>
      </c>
      <c r="W42" s="7">
        <v>659.67100000000005</v>
      </c>
      <c r="X42" s="7">
        <v>663.09900000000005</v>
      </c>
      <c r="Y42" s="7">
        <v>669.10199999999998</v>
      </c>
      <c r="Z42" s="7">
        <v>670.95699999999999</v>
      </c>
      <c r="AA42" s="7">
        <v>676.41399999999999</v>
      </c>
      <c r="AB42" s="7">
        <v>686.89</v>
      </c>
      <c r="AC42" s="7">
        <v>690.564797</v>
      </c>
      <c r="AD42" s="8">
        <v>701.92790301000002</v>
      </c>
      <c r="AE42" s="8">
        <v>705.2790361320001</v>
      </c>
      <c r="AF42" s="6" t="s">
        <v>5</v>
      </c>
      <c r="AG42" s="29">
        <f t="shared" si="29"/>
        <v>0.90857695648329717</v>
      </c>
      <c r="AH42" s="29">
        <f t="shared" si="30"/>
        <v>0.85797561054726468</v>
      </c>
      <c r="AI42" s="29">
        <f t="shared" si="31"/>
        <v>0.89122133584789853</v>
      </c>
      <c r="AJ42" s="29">
        <f t="shared" si="32"/>
        <v>0.90567082985015035</v>
      </c>
      <c r="AK42" s="29">
        <f t="shared" si="33"/>
        <v>0.97103881146434334</v>
      </c>
      <c r="AL42" s="29">
        <f t="shared" si="34"/>
        <v>1.0086146477386551</v>
      </c>
      <c r="AM42" s="29">
        <f t="shared" si="35"/>
        <v>1.0095341516180487</v>
      </c>
      <c r="AN42" s="29">
        <f t="shared" si="36"/>
        <v>1.0044977260567147</v>
      </c>
      <c r="AO42" s="29">
        <f t="shared" si="37"/>
        <v>1.0239193035604308</v>
      </c>
      <c r="AP42" s="29">
        <f t="shared" si="38"/>
        <v>1.0626903360752564</v>
      </c>
      <c r="AQ42" s="29">
        <f t="shared" si="39"/>
        <v>1.0778309222838087</v>
      </c>
      <c r="AR42" s="29">
        <f t="shared" si="40"/>
        <v>1.0953378955361219</v>
      </c>
      <c r="AS42" s="29">
        <f t="shared" si="41"/>
        <v>1.1028672743724801</v>
      </c>
      <c r="AT42" s="29">
        <f t="shared" si="42"/>
        <v>1.0910559521897998</v>
      </c>
      <c r="AU42" s="29">
        <f t="shared" si="43"/>
        <v>1.0285810688332642</v>
      </c>
      <c r="AV42" s="29">
        <f t="shared" si="44"/>
        <v>1.0391214980666956</v>
      </c>
      <c r="AW42" s="29">
        <f t="shared" si="45"/>
        <v>1.0405065714242536</v>
      </c>
      <c r="AX42" s="29">
        <f t="shared" si="46"/>
        <v>1.0073573079256877</v>
      </c>
      <c r="AY42" s="29">
        <f t="shared" si="47"/>
        <v>1.0250106133303429</v>
      </c>
      <c r="AZ42" s="29">
        <f t="shared" si="48"/>
        <v>1.0249426798181385</v>
      </c>
      <c r="BA42" s="29">
        <f t="shared" si="49"/>
        <v>1.0059241886835035</v>
      </c>
      <c r="BB42" s="29">
        <f t="shared" si="50"/>
        <v>1.0051965297853021</v>
      </c>
      <c r="BC42" s="29">
        <f t="shared" si="51"/>
        <v>1.0090529468450411</v>
      </c>
      <c r="BD42" s="29">
        <f t="shared" si="52"/>
        <v>1.002772372523173</v>
      </c>
      <c r="BE42" s="29">
        <f t="shared" si="53"/>
        <v>1.0081331590549021</v>
      </c>
      <c r="BF42" s="29">
        <f t="shared" si="54"/>
        <v>1.0154875564373298</v>
      </c>
      <c r="BG42" s="29">
        <f t="shared" si="55"/>
        <v>1.0053499060985021</v>
      </c>
      <c r="BH42" s="29">
        <f t="shared" si="56"/>
        <v>1.0164548005623286</v>
      </c>
      <c r="BI42" s="29">
        <f t="shared" si="57"/>
        <v>1.0047741842255162</v>
      </c>
      <c r="BK42">
        <v>0.90857695648329717</v>
      </c>
      <c r="BL42">
        <v>0.85797561054726468</v>
      </c>
      <c r="BM42">
        <v>0.89122133584789853</v>
      </c>
      <c r="BN42">
        <v>0.90567082985015035</v>
      </c>
      <c r="BO42">
        <v>0.97103881146434334</v>
      </c>
      <c r="BP42">
        <v>1.0086146477386551</v>
      </c>
      <c r="BQ42">
        <v>1.0095341516180487</v>
      </c>
      <c r="BR42">
        <v>1.0044977260567147</v>
      </c>
      <c r="BS42">
        <v>1.0239193035604308</v>
      </c>
      <c r="BT42">
        <v>1.0626903360752564</v>
      </c>
      <c r="BU42">
        <v>1.0778309222838087</v>
      </c>
      <c r="BV42">
        <v>1.0953378955361219</v>
      </c>
      <c r="BW42">
        <v>1.1028672743724801</v>
      </c>
      <c r="BX42">
        <v>1.0910559521897998</v>
      </c>
      <c r="BY42">
        <v>1.0285810688332642</v>
      </c>
      <c r="BZ42">
        <v>1.0391214980666956</v>
      </c>
      <c r="CA42">
        <v>1.0405065714242536</v>
      </c>
      <c r="CB42">
        <v>1.0073573079256877</v>
      </c>
      <c r="CC42">
        <v>1.0250106133303429</v>
      </c>
      <c r="CD42">
        <v>1.0249426798181385</v>
      </c>
      <c r="CE42">
        <v>1.0059241886835035</v>
      </c>
      <c r="CF42">
        <v>1.0051965297853021</v>
      </c>
      <c r="CG42">
        <v>1.0090529468450411</v>
      </c>
      <c r="CH42">
        <v>1.002772372523173</v>
      </c>
      <c r="CI42">
        <v>1.0081331590549021</v>
      </c>
      <c r="CJ42">
        <v>1.0154875564373298</v>
      </c>
      <c r="CK42">
        <v>1.0053499060985021</v>
      </c>
      <c r="CL42">
        <v>1.0164548005623286</v>
      </c>
      <c r="CM42">
        <v>1.0047741842255162</v>
      </c>
    </row>
    <row r="43" spans="1:91" x14ac:dyDescent="0.25">
      <c r="A43" s="6" t="s">
        <v>4</v>
      </c>
      <c r="B43" s="7">
        <v>293.55799999999999</v>
      </c>
      <c r="C43" s="7">
        <v>304.858</v>
      </c>
      <c r="D43" s="7">
        <v>302.53800000000001</v>
      </c>
      <c r="E43" s="7">
        <v>306.87299999999999</v>
      </c>
      <c r="F43" s="7">
        <v>319.24700000000001</v>
      </c>
      <c r="G43" s="7">
        <v>329.39100000000002</v>
      </c>
      <c r="H43" s="7">
        <v>335.93200000000002</v>
      </c>
      <c r="I43" s="7">
        <v>341.39699999999999</v>
      </c>
      <c r="J43" s="7">
        <v>341.92599999999999</v>
      </c>
      <c r="K43" s="7">
        <v>339.82499999999999</v>
      </c>
      <c r="L43" s="7">
        <v>340.35700000000003</v>
      </c>
      <c r="M43" s="7">
        <v>341.12200000000001</v>
      </c>
      <c r="N43" s="7">
        <v>344.983</v>
      </c>
      <c r="O43" s="7">
        <v>345.67099999999999</v>
      </c>
      <c r="P43" s="7">
        <v>353.10399999999998</v>
      </c>
      <c r="Q43" s="7">
        <v>357.185</v>
      </c>
      <c r="R43" s="7">
        <v>357.16300000000001</v>
      </c>
      <c r="S43" s="7">
        <v>355.226</v>
      </c>
      <c r="T43" s="7">
        <v>360.39100000000002</v>
      </c>
      <c r="U43" s="7">
        <v>357.87900000000002</v>
      </c>
      <c r="V43" s="7">
        <v>375.70800000000003</v>
      </c>
      <c r="W43" s="7">
        <v>370.53899999999999</v>
      </c>
      <c r="X43" s="7">
        <v>377.346</v>
      </c>
      <c r="Y43" s="7">
        <v>375.858</v>
      </c>
      <c r="Z43" s="7">
        <v>377.036</v>
      </c>
      <c r="AA43" s="7">
        <v>382.947</v>
      </c>
      <c r="AB43" s="7">
        <v>370.69400000000002</v>
      </c>
      <c r="AC43" s="7">
        <v>358.85732100000001</v>
      </c>
      <c r="AD43" s="8">
        <v>350.213255516</v>
      </c>
      <c r="AE43" s="8">
        <v>346.751085515</v>
      </c>
      <c r="AF43" s="6" t="s">
        <v>4</v>
      </c>
      <c r="AG43" s="29">
        <f t="shared" si="29"/>
        <v>1.0384932449464843</v>
      </c>
      <c r="AH43" s="29">
        <f t="shared" si="30"/>
        <v>0.99238989955979506</v>
      </c>
      <c r="AI43" s="29">
        <f t="shared" si="31"/>
        <v>1.0143287785336057</v>
      </c>
      <c r="AJ43" s="29">
        <f t="shared" si="32"/>
        <v>1.0403228697213507</v>
      </c>
      <c r="AK43" s="29">
        <f t="shared" si="33"/>
        <v>1.0317747700056696</v>
      </c>
      <c r="AL43" s="29">
        <f t="shared" si="34"/>
        <v>1.0198578588971769</v>
      </c>
      <c r="AM43" s="29">
        <f t="shared" si="35"/>
        <v>1.016268173320791</v>
      </c>
      <c r="AN43" s="29">
        <f t="shared" si="36"/>
        <v>1.0015495156665115</v>
      </c>
      <c r="AO43" s="29">
        <f t="shared" si="37"/>
        <v>0.99385539561191605</v>
      </c>
      <c r="AP43" s="29">
        <f t="shared" si="38"/>
        <v>1.0015655116604136</v>
      </c>
      <c r="AQ43" s="29">
        <f t="shared" si="39"/>
        <v>1.0022476399780231</v>
      </c>
      <c r="AR43" s="29">
        <f t="shared" si="40"/>
        <v>1.0113185311999813</v>
      </c>
      <c r="AS43" s="29">
        <f t="shared" si="41"/>
        <v>1.0019943011684633</v>
      </c>
      <c r="AT43" s="29">
        <f t="shared" si="42"/>
        <v>1.021503105554125</v>
      </c>
      <c r="AU43" s="29">
        <f t="shared" si="43"/>
        <v>1.0115575014726541</v>
      </c>
      <c r="AV43" s="29">
        <f t="shared" si="44"/>
        <v>0.99993840726794236</v>
      </c>
      <c r="AW43" s="29">
        <f t="shared" si="45"/>
        <v>0.99457670587378866</v>
      </c>
      <c r="AX43" s="29">
        <f t="shared" si="46"/>
        <v>1.0145400392989252</v>
      </c>
      <c r="AY43" s="29">
        <f t="shared" si="47"/>
        <v>0.99302979264188063</v>
      </c>
      <c r="AZ43" s="29">
        <f t="shared" si="48"/>
        <v>1.0498185140787808</v>
      </c>
      <c r="BA43" s="29">
        <f t="shared" si="49"/>
        <v>0.98624197515091494</v>
      </c>
      <c r="BB43" s="29">
        <f t="shared" si="50"/>
        <v>1.018370535895007</v>
      </c>
      <c r="BC43" s="29">
        <f t="shared" si="51"/>
        <v>0.99605666947575966</v>
      </c>
      <c r="BD43" s="29">
        <f t="shared" si="52"/>
        <v>1.0031341623698311</v>
      </c>
      <c r="BE43" s="29">
        <f t="shared" si="53"/>
        <v>1.0156775480325486</v>
      </c>
      <c r="BF43" s="29">
        <f t="shared" si="54"/>
        <v>0.96800340517095063</v>
      </c>
      <c r="BG43" s="29">
        <f t="shared" si="55"/>
        <v>0.96806886812303405</v>
      </c>
      <c r="BH43" s="29">
        <f t="shared" si="56"/>
        <v>0.97591224986043967</v>
      </c>
      <c r="BI43" s="29">
        <f t="shared" si="57"/>
        <v>0.99011410919926812</v>
      </c>
      <c r="BK43">
        <v>1.0384932449464843</v>
      </c>
      <c r="BL43">
        <v>0.99238989955979506</v>
      </c>
      <c r="BM43">
        <v>1.0143287785336057</v>
      </c>
      <c r="BN43">
        <v>1.0403228697213507</v>
      </c>
      <c r="BO43">
        <v>1.0317747700056696</v>
      </c>
      <c r="BP43">
        <v>1.0198578588971769</v>
      </c>
      <c r="BQ43">
        <v>1.016268173320791</v>
      </c>
      <c r="BR43">
        <v>1.0015495156665115</v>
      </c>
      <c r="BS43">
        <v>0.99385539561191605</v>
      </c>
      <c r="BT43">
        <v>1.0015655116604136</v>
      </c>
      <c r="BU43">
        <v>1.0022476399780231</v>
      </c>
      <c r="BV43">
        <v>1.0113185311999813</v>
      </c>
      <c r="BW43">
        <v>1.0019943011684633</v>
      </c>
      <c r="BX43">
        <v>1.021503105554125</v>
      </c>
      <c r="BY43">
        <v>1.0115575014726541</v>
      </c>
      <c r="BZ43">
        <v>0.99993840726794236</v>
      </c>
      <c r="CA43">
        <v>0.99457670587378866</v>
      </c>
      <c r="CB43">
        <v>1.0145400392989252</v>
      </c>
      <c r="CC43">
        <v>0.99302979264188063</v>
      </c>
      <c r="CD43">
        <v>1.0498185140787808</v>
      </c>
      <c r="CE43">
        <v>0.98624197515091494</v>
      </c>
      <c r="CF43">
        <v>1.018370535895007</v>
      </c>
      <c r="CG43">
        <v>0.99605666947575966</v>
      </c>
      <c r="CH43">
        <v>1.0031341623698311</v>
      </c>
      <c r="CI43">
        <v>1.0156775480325486</v>
      </c>
      <c r="CJ43">
        <v>0.96800340517095063</v>
      </c>
      <c r="CK43">
        <v>0.96806886812303405</v>
      </c>
      <c r="CL43">
        <v>0.97591224986043967</v>
      </c>
      <c r="CM43">
        <v>0.99011410919926812</v>
      </c>
    </row>
    <row r="44" spans="1:91" x14ac:dyDescent="0.25">
      <c r="A44" s="6" t="s">
        <v>3</v>
      </c>
      <c r="B44" s="7">
        <v>844.68700000000001</v>
      </c>
      <c r="C44" s="7">
        <v>841.03899999999999</v>
      </c>
      <c r="D44" s="7">
        <v>931.44799999999998</v>
      </c>
      <c r="E44" s="7">
        <v>985.34</v>
      </c>
      <c r="F44" s="7">
        <v>990.74200000000008</v>
      </c>
      <c r="G44" s="7">
        <v>999.80100000000004</v>
      </c>
      <c r="H44" s="7">
        <v>1004.755</v>
      </c>
      <c r="I44" s="7">
        <v>1049.577</v>
      </c>
      <c r="J44" s="7">
        <v>1104.1279999999999</v>
      </c>
      <c r="K44" s="7">
        <v>1069.482</v>
      </c>
      <c r="L44" s="7">
        <v>1135.085</v>
      </c>
      <c r="M44" s="7">
        <v>1111.0650000000001</v>
      </c>
      <c r="N44" s="7">
        <v>1042.1990000000001</v>
      </c>
      <c r="O44" s="7">
        <v>1126.0820000000001</v>
      </c>
      <c r="P44" s="7">
        <v>1192.971</v>
      </c>
      <c r="Q44" s="7">
        <v>1234.4369999999999</v>
      </c>
      <c r="R44" s="7">
        <v>1245.296</v>
      </c>
      <c r="S44" s="7">
        <v>1225.4680000000001</v>
      </c>
      <c r="T44" s="7">
        <v>1269.183</v>
      </c>
      <c r="U44" s="7">
        <v>1178.028</v>
      </c>
      <c r="V44" s="7">
        <v>1204.02</v>
      </c>
      <c r="W44" s="7">
        <v>1314.231</v>
      </c>
      <c r="X44" s="7">
        <v>1319.1079999999999</v>
      </c>
      <c r="Y44" s="7">
        <v>1310.039</v>
      </c>
      <c r="Z44" s="7">
        <v>1322.7339999999999</v>
      </c>
      <c r="AA44" s="7">
        <v>1367.194</v>
      </c>
      <c r="AB44" s="7">
        <v>1502.441</v>
      </c>
      <c r="AC44" s="7">
        <v>1471.9742590000001</v>
      </c>
      <c r="AD44" s="8">
        <v>1467.3211972250001</v>
      </c>
      <c r="AE44" s="8">
        <v>1377.2766794920001</v>
      </c>
      <c r="AF44" s="6" t="s">
        <v>3</v>
      </c>
      <c r="AG44" s="29">
        <f t="shared" si="29"/>
        <v>0.99568124050683859</v>
      </c>
      <c r="AH44" s="29">
        <f t="shared" si="30"/>
        <v>1.1074967986026807</v>
      </c>
      <c r="AI44" s="29">
        <f t="shared" si="31"/>
        <v>1.0578583023421597</v>
      </c>
      <c r="AJ44" s="29">
        <f t="shared" si="32"/>
        <v>1.0054823715671748</v>
      </c>
      <c r="AK44" s="29">
        <f t="shared" si="33"/>
        <v>1.0091436519295638</v>
      </c>
      <c r="AL44" s="29">
        <f t="shared" si="34"/>
        <v>1.0049549860422224</v>
      </c>
      <c r="AM44" s="29">
        <f t="shared" si="35"/>
        <v>1.0446098800205026</v>
      </c>
      <c r="AN44" s="29">
        <f t="shared" si="36"/>
        <v>1.0519742715398679</v>
      </c>
      <c r="AO44" s="29">
        <f t="shared" si="37"/>
        <v>0.9686213917226989</v>
      </c>
      <c r="AP44" s="29">
        <f t="shared" si="38"/>
        <v>1.061340910833469</v>
      </c>
      <c r="AQ44" s="29">
        <f t="shared" si="39"/>
        <v>0.978838589180546</v>
      </c>
      <c r="AR44" s="29">
        <f t="shared" si="40"/>
        <v>0.93801802774815157</v>
      </c>
      <c r="AS44" s="29">
        <f t="shared" si="41"/>
        <v>1.0804865481544312</v>
      </c>
      <c r="AT44" s="29">
        <f t="shared" si="42"/>
        <v>1.059399759520177</v>
      </c>
      <c r="AU44" s="29">
        <f t="shared" si="43"/>
        <v>1.0347585984906589</v>
      </c>
      <c r="AV44" s="29">
        <f t="shared" si="44"/>
        <v>1.0087967227165098</v>
      </c>
      <c r="AW44" s="29">
        <f t="shared" si="45"/>
        <v>0.98407768112962701</v>
      </c>
      <c r="AX44" s="29">
        <f t="shared" si="46"/>
        <v>1.0356720860928232</v>
      </c>
      <c r="AY44" s="29">
        <f t="shared" si="47"/>
        <v>0.92817820597975231</v>
      </c>
      <c r="AZ44" s="29">
        <f t="shared" si="48"/>
        <v>1.0220639916878036</v>
      </c>
      <c r="BA44" s="29">
        <f t="shared" si="49"/>
        <v>1.0915358548861314</v>
      </c>
      <c r="BB44" s="29">
        <f t="shared" si="50"/>
        <v>1.0037109153565849</v>
      </c>
      <c r="BC44" s="29">
        <f t="shared" si="51"/>
        <v>0.99312489955333461</v>
      </c>
      <c r="BD44" s="29">
        <f t="shared" si="52"/>
        <v>1.0096905511973306</v>
      </c>
      <c r="BE44" s="29">
        <f t="shared" si="53"/>
        <v>1.0336122001853736</v>
      </c>
      <c r="BF44" s="29">
        <f t="shared" si="54"/>
        <v>1.0989230496915581</v>
      </c>
      <c r="BG44" s="29">
        <f t="shared" si="55"/>
        <v>0.97972183866121865</v>
      </c>
      <c r="BH44" s="29">
        <f t="shared" si="56"/>
        <v>0.99683889732001085</v>
      </c>
      <c r="BI44" s="29">
        <f t="shared" si="57"/>
        <v>0.93863339676187307</v>
      </c>
      <c r="BK44">
        <v>0.99568124050683859</v>
      </c>
      <c r="BL44">
        <v>1.1074967986026807</v>
      </c>
      <c r="BM44">
        <v>1.0578583023421597</v>
      </c>
      <c r="BN44">
        <v>1.0054823715671748</v>
      </c>
      <c r="BO44">
        <v>1.0091436519295638</v>
      </c>
      <c r="BP44">
        <v>1.0049549860422224</v>
      </c>
      <c r="BQ44">
        <v>1.0446098800205026</v>
      </c>
      <c r="BR44">
        <v>1.0519742715398679</v>
      </c>
      <c r="BS44">
        <v>0.9686213917226989</v>
      </c>
      <c r="BT44">
        <v>1.061340910833469</v>
      </c>
      <c r="BU44">
        <v>0.978838589180546</v>
      </c>
      <c r="BV44">
        <v>0.93801802774815157</v>
      </c>
      <c r="BW44">
        <v>1.0804865481544312</v>
      </c>
      <c r="BX44">
        <v>1.059399759520177</v>
      </c>
      <c r="BY44">
        <v>1.0347585984906589</v>
      </c>
      <c r="BZ44">
        <v>1.0087967227165098</v>
      </c>
      <c r="CA44">
        <v>0.98407768112962701</v>
      </c>
      <c r="CB44">
        <v>1.0356720860928232</v>
      </c>
      <c r="CC44">
        <v>0.92817820597975231</v>
      </c>
      <c r="CD44">
        <v>1.0220639916878036</v>
      </c>
      <c r="CE44">
        <v>1.0915358548861314</v>
      </c>
      <c r="CF44">
        <v>1.0037109153565849</v>
      </c>
      <c r="CG44">
        <v>0.99312489955333461</v>
      </c>
      <c r="CH44">
        <v>1.0096905511973306</v>
      </c>
      <c r="CI44">
        <v>1.0336122001853736</v>
      </c>
      <c r="CJ44">
        <v>1.0989230496915581</v>
      </c>
      <c r="CK44">
        <v>0.97972183866121865</v>
      </c>
      <c r="CL44">
        <v>0.99683889732001085</v>
      </c>
      <c r="CM44">
        <v>0.93863339676187307</v>
      </c>
    </row>
    <row r="45" spans="1:91" ht="15.75" thickBot="1" x14ac:dyDescent="0.3">
      <c r="A45" s="6" t="s">
        <v>13</v>
      </c>
      <c r="B45" s="7">
        <v>413.34399999999999</v>
      </c>
      <c r="C45" s="7">
        <v>412.89800000000002</v>
      </c>
      <c r="D45" s="7">
        <v>407.476</v>
      </c>
      <c r="E45" s="7">
        <v>396.036</v>
      </c>
      <c r="F45" s="7">
        <v>387.08600000000001</v>
      </c>
      <c r="G45" s="7">
        <v>383.262</v>
      </c>
      <c r="H45" s="7">
        <v>382.48899999999998</v>
      </c>
      <c r="I45" s="7">
        <v>380.85199999999998</v>
      </c>
      <c r="J45" s="7">
        <v>369.78500000000003</v>
      </c>
      <c r="K45" s="7">
        <v>354.17599999999999</v>
      </c>
      <c r="L45" s="7">
        <v>353.00200000000001</v>
      </c>
      <c r="M45" s="7">
        <v>349.87900000000002</v>
      </c>
      <c r="N45" s="7">
        <v>348.06200000000001</v>
      </c>
      <c r="O45" s="7">
        <v>338.43</v>
      </c>
      <c r="P45" s="7">
        <v>325.916</v>
      </c>
      <c r="Q45" s="7">
        <v>309.98899999999998</v>
      </c>
      <c r="R45" s="7">
        <v>304.37799999999999</v>
      </c>
      <c r="S45" s="7">
        <v>303.97899999999998</v>
      </c>
      <c r="T45" s="7">
        <v>299.35000000000002</v>
      </c>
      <c r="U45" s="7">
        <v>321.67500000000001</v>
      </c>
      <c r="V45" s="7">
        <v>334.22699999999998</v>
      </c>
      <c r="W45" s="7">
        <v>346.53399999999999</v>
      </c>
      <c r="X45" s="7">
        <v>395.62400000000002</v>
      </c>
      <c r="Y45" s="7">
        <v>449.11399999999998</v>
      </c>
      <c r="Z45" s="7">
        <v>524.41499999999996</v>
      </c>
      <c r="AA45" s="7">
        <v>566.84</v>
      </c>
      <c r="AB45" s="7">
        <v>545.23900000000003</v>
      </c>
      <c r="AC45" s="7">
        <v>575.22299199999998</v>
      </c>
      <c r="AD45" s="9">
        <v>671.20762575000003</v>
      </c>
      <c r="AE45" s="9">
        <v>744.72672772099997</v>
      </c>
      <c r="AF45" s="6" t="s">
        <v>13</v>
      </c>
      <c r="AG45" s="29">
        <f t="shared" si="29"/>
        <v>0.9989209955872107</v>
      </c>
      <c r="AH45" s="29">
        <f t="shared" si="30"/>
        <v>0.98686842755353621</v>
      </c>
      <c r="AI45" s="29">
        <f t="shared" si="31"/>
        <v>0.97192472685507858</v>
      </c>
      <c r="AJ45" s="29">
        <f t="shared" si="32"/>
        <v>0.97740104434950359</v>
      </c>
      <c r="AK45" s="29">
        <f t="shared" si="33"/>
        <v>0.99012105836945796</v>
      </c>
      <c r="AL45" s="29">
        <f t="shared" si="34"/>
        <v>0.99798310294263448</v>
      </c>
      <c r="AM45" s="29">
        <f t="shared" si="35"/>
        <v>0.99572013835692008</v>
      </c>
      <c r="AN45" s="29">
        <f t="shared" si="36"/>
        <v>0.97094146807683834</v>
      </c>
      <c r="AO45" s="29">
        <f t="shared" si="37"/>
        <v>0.95778898549156932</v>
      </c>
      <c r="AP45" s="29">
        <f t="shared" si="38"/>
        <v>0.99668526382363576</v>
      </c>
      <c r="AQ45" s="29">
        <f t="shared" si="39"/>
        <v>0.99115302462875565</v>
      </c>
      <c r="AR45" s="29">
        <f t="shared" si="40"/>
        <v>0.9948067760568654</v>
      </c>
      <c r="AS45" s="29">
        <f t="shared" si="41"/>
        <v>0.97232676936867568</v>
      </c>
      <c r="AT45" s="29">
        <f t="shared" si="42"/>
        <v>0.96302337263244986</v>
      </c>
      <c r="AU45" s="29">
        <f t="shared" si="43"/>
        <v>0.95113157991629738</v>
      </c>
      <c r="AV45" s="29">
        <f t="shared" si="44"/>
        <v>0.98189935771914494</v>
      </c>
      <c r="AW45" s="29">
        <f t="shared" si="45"/>
        <v>0.99868912996340076</v>
      </c>
      <c r="AX45" s="29">
        <f t="shared" si="46"/>
        <v>0.98477197437980923</v>
      </c>
      <c r="AY45" s="29">
        <f t="shared" si="47"/>
        <v>1.0745782528812426</v>
      </c>
      <c r="AZ45" s="29">
        <f t="shared" si="48"/>
        <v>1.0390207507577522</v>
      </c>
      <c r="BA45" s="29">
        <f t="shared" si="49"/>
        <v>1.0368222794687443</v>
      </c>
      <c r="BB45" s="29">
        <f t="shared" si="50"/>
        <v>1.1416599814159651</v>
      </c>
      <c r="BC45" s="29">
        <f t="shared" si="51"/>
        <v>1.1352041332173981</v>
      </c>
      <c r="BD45" s="29">
        <f t="shared" si="52"/>
        <v>1.1676656706315101</v>
      </c>
      <c r="BE45" s="29">
        <f t="shared" si="53"/>
        <v>1.080899669155154</v>
      </c>
      <c r="BF45" s="29">
        <f t="shared" si="54"/>
        <v>0.9618922447251429</v>
      </c>
      <c r="BG45" s="29">
        <f t="shared" si="55"/>
        <v>1.054992383156744</v>
      </c>
      <c r="BH45" s="29">
        <f t="shared" si="56"/>
        <v>1.1668650855145235</v>
      </c>
      <c r="BI45" s="29">
        <f t="shared" si="57"/>
        <v>1.1095325785204697</v>
      </c>
      <c r="BK45">
        <v>0.9989209955872107</v>
      </c>
      <c r="BL45">
        <v>0.98686842755353621</v>
      </c>
      <c r="BM45">
        <v>0.97192472685507858</v>
      </c>
      <c r="BN45">
        <v>0.97740104434950359</v>
      </c>
      <c r="BO45">
        <v>0.99012105836945796</v>
      </c>
      <c r="BP45">
        <v>0.99798310294263448</v>
      </c>
      <c r="BQ45">
        <v>0.99572013835692008</v>
      </c>
      <c r="BR45">
        <v>0.97094146807683834</v>
      </c>
      <c r="BS45">
        <v>0.95778898549156932</v>
      </c>
      <c r="BT45">
        <v>0.99668526382363576</v>
      </c>
      <c r="BU45">
        <v>0.99115302462875565</v>
      </c>
      <c r="BV45">
        <v>0.9948067760568654</v>
      </c>
      <c r="BW45">
        <v>0.97232676936867568</v>
      </c>
      <c r="BX45">
        <v>0.96302337263244986</v>
      </c>
      <c r="BY45">
        <v>0.95113157991629738</v>
      </c>
      <c r="BZ45">
        <v>0.98189935771914494</v>
      </c>
      <c r="CA45">
        <v>0.99868912996340076</v>
      </c>
      <c r="CB45">
        <v>0.98477197437980923</v>
      </c>
      <c r="CC45">
        <v>1.0745782528812426</v>
      </c>
      <c r="CD45">
        <v>1.0390207507577522</v>
      </c>
      <c r="CE45">
        <v>1.0368222794687443</v>
      </c>
      <c r="CF45">
        <v>1.1416599814159651</v>
      </c>
      <c r="CG45">
        <v>1.1352041332173981</v>
      </c>
      <c r="CH45">
        <v>1.1676656706315101</v>
      </c>
      <c r="CI45">
        <v>1.080899669155154</v>
      </c>
      <c r="CJ45">
        <v>0.9618922447251429</v>
      </c>
      <c r="CK45">
        <v>1.054992383156744</v>
      </c>
      <c r="CL45">
        <v>1.1668650855145235</v>
      </c>
      <c r="CM45">
        <v>1.1095325785204697</v>
      </c>
    </row>
    <row r="46" spans="1:9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AD46" s="28"/>
      <c r="AE46" s="28"/>
      <c r="AF46" s="3"/>
      <c r="AG46" s="3" t="s">
        <v>9</v>
      </c>
      <c r="AH46" s="28"/>
      <c r="AI46" s="28"/>
      <c r="AJ46" s="28"/>
      <c r="AK46" s="28"/>
      <c r="AL46" s="28"/>
      <c r="AM46" s="28"/>
      <c r="AN46" s="28"/>
      <c r="AO46" s="28"/>
      <c r="AP46" s="28"/>
      <c r="AQ46" s="28"/>
    </row>
    <row r="47" spans="1:9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AD47" s="28"/>
      <c r="AE47" s="28"/>
      <c r="AF47" s="1" t="s">
        <v>12</v>
      </c>
      <c r="AG47" s="1">
        <v>0.13960263250093619</v>
      </c>
      <c r="AH47" s="28"/>
      <c r="AI47" s="28"/>
      <c r="AJ47" s="28"/>
      <c r="AK47" s="28"/>
      <c r="AL47" s="28"/>
      <c r="AM47" s="28"/>
      <c r="AN47" s="28"/>
      <c r="AO47" s="28"/>
      <c r="AP47" s="28"/>
      <c r="AQ47" s="28"/>
    </row>
    <row r="48" spans="1:9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AD48" s="28"/>
      <c r="AE48" s="28"/>
      <c r="AF48" s="1" t="s">
        <v>1</v>
      </c>
      <c r="AG48" s="1">
        <v>-0.43989185540840786</v>
      </c>
      <c r="AH48" s="28"/>
      <c r="AI48" s="28"/>
      <c r="AJ48" s="28"/>
      <c r="AK48" s="28"/>
      <c r="AL48" s="28"/>
      <c r="AM48" s="28"/>
      <c r="AN48" s="28"/>
      <c r="AO48" s="28"/>
      <c r="AP48" s="28"/>
      <c r="AQ48" s="28"/>
    </row>
    <row r="49" spans="1:9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AD49" s="28"/>
      <c r="AE49" s="28"/>
      <c r="AF49" s="1" t="s">
        <v>2</v>
      </c>
      <c r="AG49" s="1">
        <v>-0.29877905346882738</v>
      </c>
      <c r="AH49" s="28"/>
      <c r="AI49" s="28"/>
      <c r="AJ49" s="28"/>
      <c r="AK49" s="28"/>
      <c r="AL49" s="28"/>
      <c r="AM49" s="28"/>
      <c r="AN49" s="28"/>
      <c r="AO49" s="28"/>
      <c r="AP49" s="28"/>
      <c r="AQ49" s="28"/>
    </row>
    <row r="50" spans="1:9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AD50" s="28"/>
      <c r="AE50" s="28"/>
      <c r="AF50" s="1" t="s">
        <v>5</v>
      </c>
      <c r="AG50" s="1">
        <v>7.915362611188019E-2</v>
      </c>
      <c r="AH50" s="28"/>
      <c r="AI50" s="28"/>
      <c r="AJ50" s="28"/>
      <c r="AK50" s="28"/>
      <c r="AL50" s="28"/>
      <c r="AM50" s="28"/>
      <c r="AN50" s="28"/>
      <c r="AO50" s="28"/>
      <c r="AP50" s="28"/>
      <c r="AQ50" s="28"/>
    </row>
    <row r="51" spans="1:9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AD51" s="28"/>
      <c r="AE51" s="28"/>
      <c r="AF51" s="1" t="s">
        <v>4</v>
      </c>
      <c r="AG51" s="1">
        <v>-6.7549397151471444E-2</v>
      </c>
      <c r="AH51" s="28"/>
      <c r="AI51" s="28"/>
      <c r="AJ51" s="28"/>
      <c r="AK51" s="28"/>
      <c r="AL51" s="28"/>
      <c r="AM51" s="28"/>
      <c r="AN51" s="28"/>
      <c r="AO51" s="28"/>
      <c r="AP51" s="28"/>
      <c r="AQ51" s="28"/>
    </row>
    <row r="52" spans="1:9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AD52" s="28"/>
      <c r="AE52" s="28"/>
      <c r="AF52" s="1" t="s">
        <v>3</v>
      </c>
      <c r="AG52" s="1">
        <v>4.2705976654914567E-2</v>
      </c>
      <c r="AH52" s="28"/>
      <c r="AI52" s="28"/>
      <c r="AJ52" s="28"/>
      <c r="AK52" s="28"/>
      <c r="AL52" s="28"/>
      <c r="AM52" s="28"/>
      <c r="AN52" s="28"/>
      <c r="AO52" s="28"/>
      <c r="AP52" s="28"/>
      <c r="AQ52" s="28"/>
    </row>
    <row r="53" spans="1:91" ht="15.75" thickBo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AD53" s="28"/>
      <c r="AE53" s="28"/>
      <c r="AF53" s="2" t="s">
        <v>13</v>
      </c>
      <c r="AG53" s="2">
        <v>0.41909028641657115</v>
      </c>
      <c r="AH53" s="28"/>
      <c r="AI53" s="28"/>
      <c r="AJ53" s="28"/>
      <c r="AK53" s="28"/>
      <c r="AL53" s="28"/>
      <c r="AM53" s="28"/>
      <c r="AN53" s="28"/>
      <c r="AO53" s="28"/>
      <c r="AP53" s="28"/>
      <c r="AQ53" s="28"/>
    </row>
    <row r="54" spans="1:9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AD54" s="28"/>
      <c r="AE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</row>
    <row r="55" spans="1:91" x14ac:dyDescent="0.25">
      <c r="A55" s="5" t="s">
        <v>72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</row>
    <row r="56" spans="1:91" x14ac:dyDescent="0.25">
      <c r="B56" s="10">
        <v>1990</v>
      </c>
      <c r="C56" s="10">
        <v>1991</v>
      </c>
      <c r="D56" s="10">
        <v>1992</v>
      </c>
      <c r="E56" s="10">
        <v>1993</v>
      </c>
      <c r="F56" s="10">
        <v>1994</v>
      </c>
      <c r="G56" s="10">
        <v>1995</v>
      </c>
      <c r="H56" s="10">
        <v>1996</v>
      </c>
      <c r="I56" s="10">
        <v>1997</v>
      </c>
      <c r="J56" s="10">
        <v>1998</v>
      </c>
      <c r="K56" s="10">
        <v>1999</v>
      </c>
      <c r="L56" s="10">
        <v>2000</v>
      </c>
      <c r="M56" s="10">
        <v>2001</v>
      </c>
      <c r="N56" s="10">
        <v>2002</v>
      </c>
      <c r="O56" s="10">
        <v>2003</v>
      </c>
      <c r="P56" s="10">
        <v>2004</v>
      </c>
      <c r="Q56" s="10">
        <v>2005</v>
      </c>
      <c r="R56" s="10">
        <v>2006</v>
      </c>
      <c r="S56" s="10">
        <v>2007</v>
      </c>
      <c r="T56" s="10">
        <v>2008</v>
      </c>
      <c r="U56" s="10">
        <v>2009</v>
      </c>
      <c r="V56" s="10">
        <v>2010</v>
      </c>
      <c r="W56" s="10">
        <v>2011</v>
      </c>
      <c r="X56" s="10">
        <v>2012</v>
      </c>
      <c r="Y56" s="10">
        <v>2013</v>
      </c>
      <c r="Z56" s="10">
        <v>2014</v>
      </c>
      <c r="AA56" s="10">
        <v>2015</v>
      </c>
      <c r="AB56" s="10">
        <v>2016</v>
      </c>
      <c r="AC56" s="10">
        <v>2017</v>
      </c>
      <c r="AD56" s="10">
        <v>2018</v>
      </c>
      <c r="AE56" s="10">
        <v>2019</v>
      </c>
      <c r="AG56" s="10">
        <v>1991</v>
      </c>
      <c r="AH56" s="10">
        <v>1992</v>
      </c>
      <c r="AI56" s="10">
        <v>1993</v>
      </c>
      <c r="AJ56" s="10">
        <v>1994</v>
      </c>
      <c r="AK56" s="10">
        <v>1995</v>
      </c>
      <c r="AL56" s="10">
        <v>1996</v>
      </c>
      <c r="AM56" s="10">
        <v>1997</v>
      </c>
      <c r="AN56" s="10">
        <v>1998</v>
      </c>
      <c r="AO56" s="10">
        <v>1999</v>
      </c>
      <c r="AP56" s="10">
        <v>2000</v>
      </c>
      <c r="AQ56" s="10">
        <v>2001</v>
      </c>
      <c r="AR56" s="10">
        <v>2002</v>
      </c>
      <c r="AS56" s="10">
        <v>2003</v>
      </c>
      <c r="AT56" s="10">
        <v>2004</v>
      </c>
      <c r="AU56" s="10">
        <v>2005</v>
      </c>
      <c r="AV56" s="10">
        <v>2006</v>
      </c>
      <c r="AW56" s="10">
        <v>2007</v>
      </c>
      <c r="AX56" s="10">
        <v>2008</v>
      </c>
      <c r="AY56" s="10">
        <v>2009</v>
      </c>
      <c r="AZ56" s="10">
        <v>2010</v>
      </c>
      <c r="BA56" s="10">
        <v>2011</v>
      </c>
      <c r="BB56" s="10">
        <v>2012</v>
      </c>
      <c r="BC56" s="10">
        <v>2013</v>
      </c>
      <c r="BD56" s="10">
        <v>2014</v>
      </c>
      <c r="BE56" s="10">
        <v>2015</v>
      </c>
      <c r="BF56" s="10">
        <v>2016</v>
      </c>
      <c r="BG56" s="10">
        <v>2017</v>
      </c>
      <c r="BH56" s="10">
        <v>2018</v>
      </c>
      <c r="BI56" s="10">
        <v>2019</v>
      </c>
    </row>
    <row r="57" spans="1:91" s="17" customFormat="1" x14ac:dyDescent="0.25">
      <c r="A57" s="6" t="s">
        <v>9</v>
      </c>
      <c r="B57" s="6">
        <v>2346.5701079958021</v>
      </c>
      <c r="C57" s="6">
        <v>2392.8469911721709</v>
      </c>
      <c r="D57" s="6">
        <v>2405.147046980816</v>
      </c>
      <c r="E57" s="6">
        <v>2540.9305556320951</v>
      </c>
      <c r="F57" s="6">
        <v>2569.9713112029067</v>
      </c>
      <c r="G57" s="6">
        <v>2702.0085770438009</v>
      </c>
      <c r="H57" s="6">
        <v>2743.4386395435808</v>
      </c>
      <c r="I57" s="6">
        <v>2784.9374552358945</v>
      </c>
      <c r="J57" s="6">
        <v>2807.7347146921625</v>
      </c>
      <c r="K57" s="6">
        <v>2831.4889047874713</v>
      </c>
      <c r="L57" s="6">
        <v>2911.605791226827</v>
      </c>
      <c r="M57" s="6">
        <v>2860.8594639025564</v>
      </c>
      <c r="N57" s="6">
        <v>2962.7628614514015</v>
      </c>
      <c r="O57" s="6">
        <v>3002.1051735412962</v>
      </c>
      <c r="P57" s="6">
        <v>3208.9529266223572</v>
      </c>
      <c r="Q57" s="6">
        <v>3379.1380355461229</v>
      </c>
      <c r="R57" s="6">
        <v>3529.1548539497171</v>
      </c>
      <c r="S57" s="6">
        <v>3632.1210673038877</v>
      </c>
      <c r="T57" s="6">
        <v>3829.4377427533323</v>
      </c>
      <c r="U57" s="6">
        <v>3971.0372422667479</v>
      </c>
      <c r="V57" s="6">
        <v>4290.7344257380519</v>
      </c>
      <c r="W57" s="6">
        <v>4506.6597706041575</v>
      </c>
      <c r="X57" s="6">
        <v>4823.8038819825433</v>
      </c>
      <c r="Y57" s="6">
        <v>5154.3524644771969</v>
      </c>
      <c r="Z57" s="6">
        <v>5397.6574519088808</v>
      </c>
      <c r="AA57" s="6">
        <v>5623.6510450948408</v>
      </c>
      <c r="AB57" s="6">
        <v>6041.3207177375625</v>
      </c>
      <c r="AC57" s="6">
        <v>6383.1861047341108</v>
      </c>
      <c r="AD57" s="6">
        <v>6805.779659920684</v>
      </c>
      <c r="AE57" s="6">
        <v>7164.3578321858131</v>
      </c>
      <c r="AF57" s="6" t="s">
        <v>9</v>
      </c>
      <c r="AG57" s="29">
        <f>((C57/B57))</f>
        <v>1.0197210741834148</v>
      </c>
      <c r="AH57" s="29">
        <f t="shared" ref="AH57:BI57" si="58">((D57/C57))</f>
        <v>1.0051403436383619</v>
      </c>
      <c r="AI57" s="29">
        <f t="shared" si="58"/>
        <v>1.0564553875496836</v>
      </c>
      <c r="AJ57" s="29">
        <f t="shared" si="58"/>
        <v>1.0114291811346208</v>
      </c>
      <c r="AK57" s="29">
        <f t="shared" si="58"/>
        <v>1.0513769415500178</v>
      </c>
      <c r="AL57" s="29">
        <f t="shared" si="58"/>
        <v>1.0153330610612301</v>
      </c>
      <c r="AM57" s="29">
        <f t="shared" si="58"/>
        <v>1.0151265696612108</v>
      </c>
      <c r="AN57" s="29">
        <f t="shared" si="58"/>
        <v>1.0081859143419567</v>
      </c>
      <c r="AO57" s="29">
        <f t="shared" si="58"/>
        <v>1.008460268689563</v>
      </c>
      <c r="AP57" s="29">
        <f t="shared" si="58"/>
        <v>1.0282949674653128</v>
      </c>
      <c r="AQ57" s="29">
        <f t="shared" si="58"/>
        <v>0.9825710171764398</v>
      </c>
      <c r="AR57" s="29">
        <f t="shared" si="58"/>
        <v>1.0356198543950275</v>
      </c>
      <c r="AS57" s="29">
        <f t="shared" si="58"/>
        <v>1.0132789271128577</v>
      </c>
      <c r="AT57" s="29">
        <f t="shared" si="58"/>
        <v>1.0689009015753643</v>
      </c>
      <c r="AU57" s="29">
        <f t="shared" si="58"/>
        <v>1.0530344672593552</v>
      </c>
      <c r="AV57" s="29">
        <f t="shared" si="58"/>
        <v>1.0443949956543723</v>
      </c>
      <c r="AW57" s="29">
        <f t="shared" si="58"/>
        <v>1.0291758842032488</v>
      </c>
      <c r="AX57" s="29">
        <f t="shared" si="58"/>
        <v>1.0543254676243246</v>
      </c>
      <c r="AY57" s="29">
        <f t="shared" si="58"/>
        <v>1.0369765769874109</v>
      </c>
      <c r="AZ57" s="29">
        <f t="shared" si="58"/>
        <v>1.08050722367157</v>
      </c>
      <c r="BA57" s="29">
        <f t="shared" si="58"/>
        <v>1.0503236330756975</v>
      </c>
      <c r="BB57" s="29">
        <f t="shared" si="58"/>
        <v>1.0703723217463719</v>
      </c>
      <c r="BC57" s="29">
        <f t="shared" si="58"/>
        <v>1.0685244654595702</v>
      </c>
      <c r="BD57" s="29">
        <f t="shared" si="58"/>
        <v>1.0472037931260028</v>
      </c>
      <c r="BE57" s="29">
        <f t="shared" si="58"/>
        <v>1.0418688283203368</v>
      </c>
      <c r="BF57" s="29">
        <f t="shared" si="58"/>
        <v>1.0742701972959416</v>
      </c>
      <c r="BG57" s="29">
        <f t="shared" si="58"/>
        <v>1.056587856028371</v>
      </c>
      <c r="BH57" s="29">
        <f t="shared" si="58"/>
        <v>1.0662041726894278</v>
      </c>
      <c r="BI57" s="29">
        <f t="shared" si="58"/>
        <v>1.0526873025844194</v>
      </c>
      <c r="BK57" s="17">
        <v>1.0197210741834148</v>
      </c>
      <c r="BL57" s="17">
        <v>1.0051403436383619</v>
      </c>
      <c r="BM57" s="17">
        <v>1.0564553875496836</v>
      </c>
      <c r="BN57" s="17">
        <v>1.0114291811346208</v>
      </c>
      <c r="BO57" s="17">
        <v>1.0513769415500178</v>
      </c>
      <c r="BP57" s="17">
        <v>1.0153330610612301</v>
      </c>
      <c r="BQ57" s="17">
        <v>1.0151265696612108</v>
      </c>
      <c r="BR57" s="17">
        <v>1.0081859143419567</v>
      </c>
      <c r="BS57" s="17">
        <v>1.008460268689563</v>
      </c>
      <c r="BT57" s="17">
        <v>1.0282949674653128</v>
      </c>
      <c r="BU57" s="17">
        <v>0.9825710171764398</v>
      </c>
      <c r="BV57" s="17">
        <v>1.0356198543950275</v>
      </c>
      <c r="BW57" s="17">
        <v>1.0132789271128577</v>
      </c>
      <c r="BX57" s="17">
        <v>1.0689009015753643</v>
      </c>
      <c r="BY57" s="17">
        <v>1.0530344672593552</v>
      </c>
      <c r="BZ57" s="17">
        <v>1.0443949956543723</v>
      </c>
      <c r="CA57" s="17">
        <v>1.0291758842032488</v>
      </c>
      <c r="CB57" s="17">
        <v>1.0543254676243246</v>
      </c>
      <c r="CC57" s="17">
        <v>1.0369765769874109</v>
      </c>
      <c r="CD57" s="17">
        <v>1.08050722367157</v>
      </c>
      <c r="CE57" s="17">
        <v>1.0503236330756975</v>
      </c>
      <c r="CF57" s="17">
        <v>1.0703723217463719</v>
      </c>
      <c r="CG57" s="17">
        <v>1.0685244654595702</v>
      </c>
      <c r="CH57" s="17">
        <v>1.0472037931260028</v>
      </c>
      <c r="CI57" s="17">
        <v>1.0418688283203368</v>
      </c>
      <c r="CJ57" s="17">
        <v>1.0742701972959416</v>
      </c>
      <c r="CK57" s="17">
        <v>1.056587856028371</v>
      </c>
      <c r="CL57" s="17">
        <v>1.0662041726894278</v>
      </c>
      <c r="CM57" s="17">
        <v>1.0526873025844194</v>
      </c>
    </row>
    <row r="58" spans="1:91" x14ac:dyDescent="0.25">
      <c r="A58" s="6" t="s">
        <v>101</v>
      </c>
      <c r="B58" s="7">
        <v>3088.0597208569998</v>
      </c>
      <c r="C58" s="7">
        <v>3114.9157194949998</v>
      </c>
      <c r="D58" s="7">
        <v>3130.2179451440002</v>
      </c>
      <c r="E58" s="7">
        <v>3130.2782666799999</v>
      </c>
      <c r="F58" s="7">
        <v>3162.5031634769998</v>
      </c>
      <c r="G58" s="7">
        <v>3235.068579278</v>
      </c>
      <c r="H58" s="7">
        <v>3315.7604830320001</v>
      </c>
      <c r="I58" s="7">
        <v>3426.3151868569998</v>
      </c>
      <c r="J58" s="7">
        <v>3468.3786365310002</v>
      </c>
      <c r="K58" s="7">
        <v>3537.371286216</v>
      </c>
      <c r="L58" s="7">
        <v>3560.7410844830001</v>
      </c>
      <c r="M58" s="7">
        <v>3589.2375253589998</v>
      </c>
      <c r="N58" s="7">
        <v>3587.4736816569998</v>
      </c>
      <c r="O58" s="7">
        <v>3650.4084532950001</v>
      </c>
      <c r="P58" s="7">
        <v>3805.7286197429999</v>
      </c>
      <c r="Q58" s="7">
        <v>3849.5991265480002</v>
      </c>
      <c r="R58" s="7">
        <v>3896.1325343110002</v>
      </c>
      <c r="S58" s="7">
        <v>3941.2090889579999</v>
      </c>
      <c r="T58" s="7">
        <v>3896.7373972139999</v>
      </c>
      <c r="U58" s="7">
        <v>3802.8271509669999</v>
      </c>
      <c r="V58" s="7">
        <v>3903.5801448359998</v>
      </c>
      <c r="W58" s="7">
        <v>3895.9901315130001</v>
      </c>
      <c r="X58" s="7">
        <v>3945.1661194560002</v>
      </c>
      <c r="Y58" s="7">
        <v>3988.9098922940002</v>
      </c>
      <c r="Z58" s="7">
        <v>4031.722552058</v>
      </c>
      <c r="AA58" s="7">
        <v>4111.2965627650001</v>
      </c>
      <c r="AB58" s="7">
        <v>4154.6947915479996</v>
      </c>
      <c r="AC58" s="7">
        <v>4225.0943837440009</v>
      </c>
      <c r="AD58" s="8">
        <v>4266.0456006049999</v>
      </c>
      <c r="AE58" s="8">
        <v>4277.0748404899996</v>
      </c>
      <c r="AF58" s="6" t="s">
        <v>11</v>
      </c>
      <c r="AG58" s="29">
        <f t="shared" ref="AG58:AG64" si="59">((C58/B58))</f>
        <v>1.0086967225590271</v>
      </c>
      <c r="AH58" s="29">
        <f t="shared" ref="AH58:AH64" si="60">((D58/C58))</f>
        <v>1.0049125649060839</v>
      </c>
      <c r="AI58" s="29">
        <f t="shared" ref="AI58:AI64" si="61">((E58/D58))</f>
        <v>1.0000192707143902</v>
      </c>
      <c r="AJ58" s="29">
        <f t="shared" ref="AJ58:AJ64" si="62">((F58/E58))</f>
        <v>1.0102945789644375</v>
      </c>
      <c r="AK58" s="29">
        <f t="shared" ref="AK58:AK64" si="63">((G58/F58))</f>
        <v>1.02294556307138</v>
      </c>
      <c r="AL58" s="29">
        <f t="shared" ref="AL58:AL64" si="64">((H58/G58))</f>
        <v>1.0249428727016381</v>
      </c>
      <c r="AM58" s="29">
        <f t="shared" ref="AM58:AM64" si="65">((I58/H58))</f>
        <v>1.0333421863221877</v>
      </c>
      <c r="AN58" s="29">
        <f t="shared" ref="AN58:AN64" si="66">((J58/I58))</f>
        <v>1.0122765850133553</v>
      </c>
      <c r="AO58" s="29">
        <f t="shared" ref="AO58:AO64" si="67">((K58/J58))</f>
        <v>1.0198919025040487</v>
      </c>
      <c r="AP58" s="29">
        <f t="shared" ref="AP58:AP64" si="68">((L58/K58))</f>
        <v>1.0066065437795757</v>
      </c>
      <c r="AQ58" s="29">
        <f t="shared" ref="AQ58:AQ64" si="69">((M58/L58))</f>
        <v>1.0080029522506373</v>
      </c>
      <c r="AR58" s="29">
        <f t="shared" ref="AR58:AR64" si="70">((N58/M58))</f>
        <v>0.99950857426137507</v>
      </c>
      <c r="AS58" s="29">
        <f t="shared" ref="AS58:AS64" si="71">((O58/N58))</f>
        <v>1.0175429221849877</v>
      </c>
      <c r="AT58" s="29">
        <f t="shared" ref="AT58:AT64" si="72">((P58/O58))</f>
        <v>1.042548708845938</v>
      </c>
      <c r="AU58" s="29">
        <f t="shared" ref="AU58:AU64" si="73">((Q58/P58))</f>
        <v>1.0115274921541733</v>
      </c>
      <c r="AV58" s="29">
        <f t="shared" ref="AV58:AV64" si="74">((R58/Q58))</f>
        <v>1.0120878580426964</v>
      </c>
      <c r="AW58" s="29">
        <f t="shared" ref="AW58:AW64" si="75">((S58/R58))</f>
        <v>1.0115695639842939</v>
      </c>
      <c r="AX58" s="29">
        <f t="shared" ref="AX58:AX64" si="76">((T58/S58))</f>
        <v>0.98871623130358766</v>
      </c>
      <c r="AY58" s="29">
        <f t="shared" ref="AY58:AY64" si="77">((U58/T58))</f>
        <v>0.97590028870969292</v>
      </c>
      <c r="AZ58" s="29">
        <f t="shared" ref="AZ58:AZ64" si="78">((V58/U58))</f>
        <v>1.0264942343864827</v>
      </c>
      <c r="BA58" s="29">
        <f t="shared" ref="BA58:BA64" si="79">((W58/V58))</f>
        <v>0.99805562764401279</v>
      </c>
      <c r="BB58" s="29">
        <f t="shared" ref="BB58:BB64" si="80">((X58/W58))</f>
        <v>1.0126222054684473</v>
      </c>
      <c r="BC58" s="29">
        <f t="shared" ref="BC58:BC64" si="81">((Y58/X58))</f>
        <v>1.0110879419303216</v>
      </c>
      <c r="BD58" s="29">
        <f t="shared" ref="BD58:BD64" si="82">((Z58/Y58))</f>
        <v>1.0107329222569574</v>
      </c>
      <c r="BE58" s="29">
        <f t="shared" ref="BE58:BE64" si="83">((AA58/Z58))</f>
        <v>1.0197369758656585</v>
      </c>
      <c r="BF58" s="29">
        <f t="shared" ref="BF58:BF64" si="84">((AB58/AA58))</f>
        <v>1.0105558497472662</v>
      </c>
      <c r="BG58" s="29">
        <f t="shared" ref="BG58:BG64" si="85">((AC58/AB58))</f>
        <v>1.0169445881654693</v>
      </c>
      <c r="BH58" s="29">
        <f t="shared" ref="BH58:BH64" si="86">((AD58/AC58))</f>
        <v>1.0096923791853167</v>
      </c>
      <c r="BI58" s="29">
        <f t="shared" ref="BI58:BI64" si="87">((AE58/AD58))</f>
        <v>1.0025853544283341</v>
      </c>
      <c r="BK58">
        <v>1.0086967225590271</v>
      </c>
      <c r="BL58">
        <v>1.0049125649060839</v>
      </c>
      <c r="BM58">
        <v>1.0000192707143902</v>
      </c>
      <c r="BN58">
        <v>1.0102945789644375</v>
      </c>
      <c r="BO58">
        <v>1.02294556307138</v>
      </c>
      <c r="BP58">
        <v>1.0249428727016381</v>
      </c>
      <c r="BQ58">
        <v>1.0333421863221877</v>
      </c>
      <c r="BR58">
        <v>1.0122765850133553</v>
      </c>
      <c r="BS58">
        <v>1.0198919025040487</v>
      </c>
      <c r="BT58">
        <v>1.0066065437795757</v>
      </c>
      <c r="BU58">
        <v>1.0080029522506373</v>
      </c>
      <c r="BV58">
        <v>0.99950857426137507</v>
      </c>
      <c r="BW58">
        <v>1.0175429221849877</v>
      </c>
      <c r="BX58">
        <v>1.042548708845938</v>
      </c>
      <c r="BY58">
        <v>1.0115274921541733</v>
      </c>
      <c r="BZ58">
        <v>1.0120878580426964</v>
      </c>
      <c r="CA58">
        <v>1.0115695639842939</v>
      </c>
      <c r="CB58">
        <v>0.98871623130358766</v>
      </c>
      <c r="CC58">
        <v>0.97590028870969292</v>
      </c>
      <c r="CD58">
        <v>1.0264942343864827</v>
      </c>
      <c r="CE58">
        <v>0.99805562764401279</v>
      </c>
      <c r="CF58">
        <v>1.0126222054684473</v>
      </c>
      <c r="CG58">
        <v>1.0110879419303216</v>
      </c>
      <c r="CH58">
        <v>1.0107329222569574</v>
      </c>
      <c r="CI58">
        <v>1.0197369758656585</v>
      </c>
      <c r="CJ58">
        <v>1.0105558497472662</v>
      </c>
      <c r="CK58">
        <v>1.0169445881654693</v>
      </c>
      <c r="CL58">
        <v>1.0096923791853167</v>
      </c>
      <c r="CM58">
        <v>1.0025853544283341</v>
      </c>
    </row>
    <row r="59" spans="1:91" ht="16.5" customHeight="1" x14ac:dyDescent="0.25">
      <c r="A59" s="6" t="s">
        <v>1</v>
      </c>
      <c r="B59" s="7">
        <v>648.62400000000002</v>
      </c>
      <c r="C59" s="7">
        <v>655.10500000000002</v>
      </c>
      <c r="D59" s="7">
        <v>652.89</v>
      </c>
      <c r="E59" s="7">
        <v>647.46799999999996</v>
      </c>
      <c r="F59" s="7">
        <v>650.76200000000006</v>
      </c>
      <c r="G59" s="7">
        <v>662.178</v>
      </c>
      <c r="H59" s="7">
        <v>679.32</v>
      </c>
      <c r="I59" s="7">
        <v>679.21100000000001</v>
      </c>
      <c r="J59" s="7">
        <v>688.73800000000006</v>
      </c>
      <c r="K59" s="7">
        <v>678.928</v>
      </c>
      <c r="L59" s="7">
        <v>667.32600000000002</v>
      </c>
      <c r="M59" s="7">
        <v>677.75800000000004</v>
      </c>
      <c r="N59" s="7">
        <v>674.25300000000004</v>
      </c>
      <c r="O59" s="7">
        <v>680.33400000000006</v>
      </c>
      <c r="P59" s="7">
        <v>681.50099999999998</v>
      </c>
      <c r="Q59" s="7">
        <v>679.38200000000006</v>
      </c>
      <c r="R59" s="7">
        <v>677.29600000000005</v>
      </c>
      <c r="S59" s="7">
        <v>657.63900000000001</v>
      </c>
      <c r="T59" s="7">
        <v>649.21799999999996</v>
      </c>
      <c r="U59" s="7">
        <v>615.08400000000006</v>
      </c>
      <c r="V59" s="7">
        <v>609.85599999999999</v>
      </c>
      <c r="W59" s="7">
        <v>587.14599999999996</v>
      </c>
      <c r="X59" s="7">
        <v>569.61800000000005</v>
      </c>
      <c r="Y59" s="7">
        <v>556.86099999999999</v>
      </c>
      <c r="Z59" s="7">
        <v>549.51</v>
      </c>
      <c r="AA59" s="7">
        <v>564.20100000000002</v>
      </c>
      <c r="AB59" s="7">
        <v>571.75800000000004</v>
      </c>
      <c r="AC59" s="7">
        <v>581.57607299999995</v>
      </c>
      <c r="AD59" s="8">
        <v>576.37695843899996</v>
      </c>
      <c r="AE59" s="8">
        <v>579.74427364999997</v>
      </c>
      <c r="AF59" s="6" t="s">
        <v>1</v>
      </c>
      <c r="AG59" s="29">
        <f t="shared" si="59"/>
        <v>1.0099919213596784</v>
      </c>
      <c r="AH59" s="29">
        <f t="shared" si="60"/>
        <v>0.99661886262507537</v>
      </c>
      <c r="AI59" s="29">
        <f t="shared" si="61"/>
        <v>0.99169538513378974</v>
      </c>
      <c r="AJ59" s="29">
        <f t="shared" si="62"/>
        <v>1.0050875101163301</v>
      </c>
      <c r="AK59" s="29">
        <f t="shared" si="63"/>
        <v>1.0175425117016665</v>
      </c>
      <c r="AL59" s="29">
        <f t="shared" si="64"/>
        <v>1.0258872991854155</v>
      </c>
      <c r="AM59" s="29">
        <f t="shared" si="65"/>
        <v>0.99983954542778064</v>
      </c>
      <c r="AN59" s="29">
        <f t="shared" si="66"/>
        <v>1.014026569063222</v>
      </c>
      <c r="AO59" s="29">
        <f t="shared" si="67"/>
        <v>0.98575655764601333</v>
      </c>
      <c r="AP59" s="29">
        <f t="shared" si="68"/>
        <v>0.9829112954540099</v>
      </c>
      <c r="AQ59" s="29">
        <f t="shared" si="69"/>
        <v>1.0156325394185151</v>
      </c>
      <c r="AR59" s="29">
        <f t="shared" si="70"/>
        <v>0.99482853761962231</v>
      </c>
      <c r="AS59" s="29">
        <f t="shared" si="71"/>
        <v>1.009018869771436</v>
      </c>
      <c r="AT59" s="29">
        <f t="shared" si="72"/>
        <v>1.0017153339389182</v>
      </c>
      <c r="AU59" s="29">
        <f t="shared" si="73"/>
        <v>0.99689068688087046</v>
      </c>
      <c r="AV59" s="29">
        <f t="shared" si="74"/>
        <v>0.99692956245529019</v>
      </c>
      <c r="AW59" s="29">
        <f t="shared" si="75"/>
        <v>0.97097723890293164</v>
      </c>
      <c r="AX59" s="29">
        <f t="shared" si="76"/>
        <v>0.98719510248023601</v>
      </c>
      <c r="AY59" s="29">
        <f t="shared" si="77"/>
        <v>0.94742289954992021</v>
      </c>
      <c r="AZ59" s="29">
        <f t="shared" si="78"/>
        <v>0.99150034791995878</v>
      </c>
      <c r="BA59" s="29">
        <f t="shared" si="79"/>
        <v>0.96276170112288795</v>
      </c>
      <c r="BB59" s="29">
        <f t="shared" si="80"/>
        <v>0.9701471184339161</v>
      </c>
      <c r="BC59" s="29">
        <f t="shared" si="81"/>
        <v>0.9776042891902994</v>
      </c>
      <c r="BD59" s="29">
        <f t="shared" si="82"/>
        <v>0.98679921919473623</v>
      </c>
      <c r="BE59" s="29">
        <f t="shared" si="83"/>
        <v>1.026734727302506</v>
      </c>
      <c r="BF59" s="29">
        <f t="shared" si="84"/>
        <v>1.0133941627186056</v>
      </c>
      <c r="BG59" s="29">
        <f t="shared" si="85"/>
        <v>1.0171717282486645</v>
      </c>
      <c r="BH59" s="29">
        <f t="shared" si="86"/>
        <v>0.99106030182056681</v>
      </c>
      <c r="BI59" s="29">
        <f t="shared" si="87"/>
        <v>1.0058422099664075</v>
      </c>
      <c r="BK59">
        <v>1.0099919213596784</v>
      </c>
      <c r="BL59">
        <v>0.99661886262507537</v>
      </c>
      <c r="BM59">
        <v>0.99169538513378974</v>
      </c>
      <c r="BN59">
        <v>1.0050875101163301</v>
      </c>
      <c r="BO59">
        <v>1.0175425117016665</v>
      </c>
      <c r="BP59">
        <v>1.0258872991854155</v>
      </c>
      <c r="BQ59">
        <v>0.99983954542778064</v>
      </c>
      <c r="BR59">
        <v>1.014026569063222</v>
      </c>
      <c r="BS59">
        <v>0.98575655764601333</v>
      </c>
      <c r="BT59">
        <v>0.9829112954540099</v>
      </c>
      <c r="BU59">
        <v>1.0156325394185151</v>
      </c>
      <c r="BV59">
        <v>0.99482853761962231</v>
      </c>
      <c r="BW59">
        <v>1.009018869771436</v>
      </c>
      <c r="BX59">
        <v>1.0017153339389182</v>
      </c>
      <c r="BY59">
        <v>0.99689068688087046</v>
      </c>
      <c r="BZ59">
        <v>0.99692956245529019</v>
      </c>
      <c r="CA59">
        <v>0.97097723890293164</v>
      </c>
      <c r="CB59">
        <v>0.98719510248023601</v>
      </c>
      <c r="CC59">
        <v>0.94742289954992021</v>
      </c>
      <c r="CD59">
        <v>0.99150034791995878</v>
      </c>
      <c r="CE59">
        <v>0.96276170112288795</v>
      </c>
      <c r="CF59">
        <v>0.9701471184339161</v>
      </c>
      <c r="CG59">
        <v>0.9776042891902994</v>
      </c>
      <c r="CH59">
        <v>0.98679921919473623</v>
      </c>
      <c r="CI59">
        <v>1.026734727302506</v>
      </c>
      <c r="CJ59">
        <v>1.0133941627186056</v>
      </c>
      <c r="CK59">
        <v>1.0171717282486645</v>
      </c>
      <c r="CL59">
        <v>0.99106030182056681</v>
      </c>
      <c r="CM59">
        <v>1.0058422099664075</v>
      </c>
    </row>
    <row r="60" spans="1:91" x14ac:dyDescent="0.25">
      <c r="A60" s="6" t="s">
        <v>2</v>
      </c>
      <c r="B60" s="7">
        <v>597.32400000000007</v>
      </c>
      <c r="C60" s="7">
        <v>605.96</v>
      </c>
      <c r="D60" s="7">
        <v>605.32900000000006</v>
      </c>
      <c r="E60" s="7">
        <v>597.40899999999999</v>
      </c>
      <c r="F60" s="7">
        <v>602.18700000000001</v>
      </c>
      <c r="G60" s="7">
        <v>610.34</v>
      </c>
      <c r="H60" s="7">
        <v>623.47199999999998</v>
      </c>
      <c r="I60" s="7">
        <v>623.62400000000002</v>
      </c>
      <c r="J60" s="7">
        <v>633.88200000000006</v>
      </c>
      <c r="K60" s="7">
        <v>625.17600000000004</v>
      </c>
      <c r="L60" s="7">
        <v>612.75800000000004</v>
      </c>
      <c r="M60" s="7">
        <v>623.34100000000001</v>
      </c>
      <c r="N60" s="7">
        <v>618.14599999999996</v>
      </c>
      <c r="O60" s="7">
        <v>623.69500000000005</v>
      </c>
      <c r="P60" s="7">
        <v>624.16</v>
      </c>
      <c r="Q60" s="7">
        <v>622.16899999999998</v>
      </c>
      <c r="R60" s="7">
        <v>617.81000000000006</v>
      </c>
      <c r="S60" s="7">
        <v>597.97199999999998</v>
      </c>
      <c r="T60" s="7">
        <v>590.19100000000003</v>
      </c>
      <c r="U60" s="7">
        <v>555.66899999999998</v>
      </c>
      <c r="V60" s="7">
        <v>551.90200000000004</v>
      </c>
      <c r="W60" s="7">
        <v>530.93399999999997</v>
      </c>
      <c r="X60" s="7">
        <v>512.06399999999996</v>
      </c>
      <c r="Y60" s="7">
        <v>497.517</v>
      </c>
      <c r="Z60" s="7">
        <v>491.93700000000001</v>
      </c>
      <c r="AA60" s="7">
        <v>501.298</v>
      </c>
      <c r="AB60" s="7">
        <v>505.06799999999998</v>
      </c>
      <c r="AC60" s="7">
        <v>512.840912</v>
      </c>
      <c r="AD60" s="8">
        <v>508.988741086</v>
      </c>
      <c r="AE60" s="8">
        <v>512.30574433499999</v>
      </c>
      <c r="AF60" s="6" t="s">
        <v>2</v>
      </c>
      <c r="AG60" s="29">
        <f t="shared" si="59"/>
        <v>1.0144578151890766</v>
      </c>
      <c r="AH60" s="29">
        <f t="shared" si="60"/>
        <v>0.99895867714040532</v>
      </c>
      <c r="AI60" s="29">
        <f t="shared" si="61"/>
        <v>0.98691620589794959</v>
      </c>
      <c r="AJ60" s="29">
        <f t="shared" si="62"/>
        <v>1.0079978708054282</v>
      </c>
      <c r="AK60" s="29">
        <f t="shared" si="63"/>
        <v>1.0135389837376099</v>
      </c>
      <c r="AL60" s="29">
        <f t="shared" si="64"/>
        <v>1.0215158763967624</v>
      </c>
      <c r="AM60" s="29">
        <f t="shared" si="65"/>
        <v>1.0002437960325403</v>
      </c>
      <c r="AN60" s="29">
        <f t="shared" si="66"/>
        <v>1.0164490141495517</v>
      </c>
      <c r="AO60" s="29">
        <f t="shared" si="67"/>
        <v>0.98626558255321961</v>
      </c>
      <c r="AP60" s="29">
        <f t="shared" si="68"/>
        <v>0.98013679347895633</v>
      </c>
      <c r="AQ60" s="29">
        <f t="shared" si="69"/>
        <v>1.0172710923398796</v>
      </c>
      <c r="AR60" s="29">
        <f t="shared" si="70"/>
        <v>0.99166587790631444</v>
      </c>
      <c r="AS60" s="29">
        <f t="shared" si="71"/>
        <v>1.0089768436582944</v>
      </c>
      <c r="AT60" s="29">
        <f t="shared" si="72"/>
        <v>1.0007455567224364</v>
      </c>
      <c r="AU60" s="29">
        <f t="shared" si="73"/>
        <v>0.99681011279159193</v>
      </c>
      <c r="AV60" s="29">
        <f t="shared" si="74"/>
        <v>0.99299386501095377</v>
      </c>
      <c r="AW60" s="29">
        <f t="shared" si="75"/>
        <v>0.96788980430876792</v>
      </c>
      <c r="AX60" s="29">
        <f t="shared" si="76"/>
        <v>0.9869876850421091</v>
      </c>
      <c r="AY60" s="29">
        <f t="shared" si="77"/>
        <v>0.94150707143958479</v>
      </c>
      <c r="AZ60" s="29">
        <f t="shared" si="78"/>
        <v>0.99322078431584282</v>
      </c>
      <c r="BA60" s="29">
        <f t="shared" si="79"/>
        <v>0.96200774775231823</v>
      </c>
      <c r="BB60" s="29">
        <f t="shared" si="80"/>
        <v>0.96445885929324549</v>
      </c>
      <c r="BC60" s="29">
        <f t="shared" si="81"/>
        <v>0.97159144169478817</v>
      </c>
      <c r="BD60" s="29">
        <f t="shared" si="82"/>
        <v>0.98878430284794294</v>
      </c>
      <c r="BE60" s="29">
        <f t="shared" si="83"/>
        <v>1.019028859386466</v>
      </c>
      <c r="BF60" s="29">
        <f t="shared" si="84"/>
        <v>1.0075204768421178</v>
      </c>
      <c r="BG60" s="29">
        <f t="shared" si="85"/>
        <v>1.0153898326561968</v>
      </c>
      <c r="BH60" s="29">
        <f t="shared" si="86"/>
        <v>0.99248856551054565</v>
      </c>
      <c r="BI60" s="29">
        <f t="shared" si="87"/>
        <v>1.0065168499443085</v>
      </c>
      <c r="BK60">
        <v>1.0144578151890766</v>
      </c>
      <c r="BL60">
        <v>0.99895867714040532</v>
      </c>
      <c r="BM60">
        <v>0.98691620589794959</v>
      </c>
      <c r="BN60">
        <v>1.0079978708054282</v>
      </c>
      <c r="BO60">
        <v>1.0135389837376099</v>
      </c>
      <c r="BP60">
        <v>1.0215158763967624</v>
      </c>
      <c r="BQ60">
        <v>1.0002437960325403</v>
      </c>
      <c r="BR60">
        <v>1.0164490141495517</v>
      </c>
      <c r="BS60">
        <v>0.98626558255321961</v>
      </c>
      <c r="BT60">
        <v>0.98013679347895633</v>
      </c>
      <c r="BU60">
        <v>1.0172710923398796</v>
      </c>
      <c r="BV60">
        <v>0.99166587790631444</v>
      </c>
      <c r="BW60">
        <v>1.0089768436582944</v>
      </c>
      <c r="BX60">
        <v>1.0007455567224364</v>
      </c>
      <c r="BY60">
        <v>0.99681011279159193</v>
      </c>
      <c r="BZ60">
        <v>0.99299386501095377</v>
      </c>
      <c r="CA60">
        <v>0.96788980430876792</v>
      </c>
      <c r="CB60">
        <v>0.9869876850421091</v>
      </c>
      <c r="CC60">
        <v>0.94150707143958479</v>
      </c>
      <c r="CD60">
        <v>0.99322078431584282</v>
      </c>
      <c r="CE60">
        <v>0.96200774775231823</v>
      </c>
      <c r="CF60">
        <v>0.96445885929324549</v>
      </c>
      <c r="CG60">
        <v>0.97159144169478817</v>
      </c>
      <c r="CH60">
        <v>0.98878430284794294</v>
      </c>
      <c r="CI60">
        <v>1.019028859386466</v>
      </c>
      <c r="CJ60">
        <v>1.0075204768421178</v>
      </c>
      <c r="CK60">
        <v>1.0153898326561968</v>
      </c>
      <c r="CL60">
        <v>0.99248856551054565</v>
      </c>
      <c r="CM60">
        <v>1.0065168499443085</v>
      </c>
    </row>
    <row r="61" spans="1:91" x14ac:dyDescent="0.25">
      <c r="A61" s="6" t="s">
        <v>5</v>
      </c>
      <c r="B61" s="7">
        <v>371.17700000000002</v>
      </c>
      <c r="C61" s="7">
        <v>374.255</v>
      </c>
      <c r="D61" s="7">
        <v>308.52499999999998</v>
      </c>
      <c r="E61" s="7">
        <v>258.94200000000001</v>
      </c>
      <c r="F61" s="7">
        <v>204.501</v>
      </c>
      <c r="G61" s="7">
        <v>199.18700000000001</v>
      </c>
      <c r="H61" s="7">
        <v>179.465</v>
      </c>
      <c r="I61" s="7">
        <v>174.34899999999999</v>
      </c>
      <c r="J61" s="7">
        <v>170.53399999999999</v>
      </c>
      <c r="K61" s="7">
        <v>166.42599999999999</v>
      </c>
      <c r="L61" s="7">
        <v>164.13200000000001</v>
      </c>
      <c r="M61" s="7">
        <v>163.232</v>
      </c>
      <c r="N61" s="7">
        <v>161.60900000000001</v>
      </c>
      <c r="O61" s="7">
        <v>165.06200000000001</v>
      </c>
      <c r="P61" s="7">
        <v>164.149</v>
      </c>
      <c r="Q61" s="7">
        <v>164.01400000000001</v>
      </c>
      <c r="R61" s="7">
        <v>169.066</v>
      </c>
      <c r="S61" s="7">
        <v>170.96</v>
      </c>
      <c r="T61" s="7">
        <v>174.97399999999999</v>
      </c>
      <c r="U61" s="7">
        <v>167.64599999999999</v>
      </c>
      <c r="V61" s="7">
        <v>172.035</v>
      </c>
      <c r="W61" s="7">
        <v>174.17</v>
      </c>
      <c r="X61" s="7">
        <v>177.22800000000001</v>
      </c>
      <c r="Y61" s="7">
        <v>172.67500000000001</v>
      </c>
      <c r="Z61" s="7">
        <v>179.547</v>
      </c>
      <c r="AA61" s="7">
        <v>179.00200000000001</v>
      </c>
      <c r="AB61" s="7">
        <v>174.24100000000001</v>
      </c>
      <c r="AC61" s="7">
        <v>180.62725800000001</v>
      </c>
      <c r="AD61" s="8">
        <v>183.26935562899999</v>
      </c>
      <c r="AE61" s="8">
        <v>185.46314334300001</v>
      </c>
      <c r="AF61" s="6" t="s">
        <v>5</v>
      </c>
      <c r="AG61" s="29">
        <f t="shared" si="59"/>
        <v>1.0082925396778355</v>
      </c>
      <c r="AH61" s="29">
        <f t="shared" si="60"/>
        <v>0.82437108388665481</v>
      </c>
      <c r="AI61" s="29">
        <f t="shared" si="61"/>
        <v>0.83929017097479952</v>
      </c>
      <c r="AJ61" s="29">
        <f t="shared" si="62"/>
        <v>0.78975600713673333</v>
      </c>
      <c r="AK61" s="29">
        <f t="shared" si="63"/>
        <v>0.97401479699365778</v>
      </c>
      <c r="AL61" s="29">
        <f t="shared" si="64"/>
        <v>0.90098751424540757</v>
      </c>
      <c r="AM61" s="29">
        <f t="shared" si="65"/>
        <v>0.97149304878388532</v>
      </c>
      <c r="AN61" s="29">
        <f t="shared" si="66"/>
        <v>0.97811860119645078</v>
      </c>
      <c r="AO61" s="29">
        <f t="shared" si="67"/>
        <v>0.97591096203689587</v>
      </c>
      <c r="AP61" s="29">
        <f t="shared" si="68"/>
        <v>0.98621609604268579</v>
      </c>
      <c r="AQ61" s="29">
        <f t="shared" si="69"/>
        <v>0.99451660858333535</v>
      </c>
      <c r="AR61" s="29">
        <f t="shared" si="70"/>
        <v>0.99005709664771624</v>
      </c>
      <c r="AS61" s="29">
        <f t="shared" si="71"/>
        <v>1.0213663842979042</v>
      </c>
      <c r="AT61" s="29">
        <f t="shared" si="72"/>
        <v>0.99446874507760719</v>
      </c>
      <c r="AU61" s="29">
        <f t="shared" si="73"/>
        <v>0.99917757647015826</v>
      </c>
      <c r="AV61" s="29">
        <f t="shared" si="74"/>
        <v>1.0308022485885351</v>
      </c>
      <c r="AW61" s="29">
        <f t="shared" si="75"/>
        <v>1.011202725562798</v>
      </c>
      <c r="AX61" s="29">
        <f t="shared" si="76"/>
        <v>1.0234791764155358</v>
      </c>
      <c r="AY61" s="29">
        <f t="shared" si="77"/>
        <v>0.95811949203881719</v>
      </c>
      <c r="AZ61" s="29">
        <f t="shared" si="78"/>
        <v>1.0261801653484128</v>
      </c>
      <c r="BA61" s="29">
        <f t="shared" si="79"/>
        <v>1.0124102653529805</v>
      </c>
      <c r="BB61" s="29">
        <f t="shared" si="80"/>
        <v>1.0175575587070105</v>
      </c>
      <c r="BC61" s="29">
        <f t="shared" si="81"/>
        <v>0.9743099284537432</v>
      </c>
      <c r="BD61" s="29">
        <f t="shared" si="82"/>
        <v>1.0397973070797741</v>
      </c>
      <c r="BE61" s="29">
        <f t="shared" si="83"/>
        <v>0.99696458308966462</v>
      </c>
      <c r="BF61" s="29">
        <f t="shared" si="84"/>
        <v>0.97340253181528702</v>
      </c>
      <c r="BG61" s="29">
        <f t="shared" si="85"/>
        <v>1.0366518672413496</v>
      </c>
      <c r="BH61" s="29">
        <f t="shared" si="86"/>
        <v>1.0146273472689264</v>
      </c>
      <c r="BI61" s="29">
        <f t="shared" si="87"/>
        <v>1.0119702920680367</v>
      </c>
      <c r="BK61">
        <v>1.0082925396778355</v>
      </c>
      <c r="BL61">
        <v>0.82437108388665481</v>
      </c>
      <c r="BM61">
        <v>0.83929017097479952</v>
      </c>
      <c r="BN61">
        <v>0.78975600713673333</v>
      </c>
      <c r="BO61">
        <v>0.97401479699365778</v>
      </c>
      <c r="BP61">
        <v>0.90098751424540757</v>
      </c>
      <c r="BQ61">
        <v>0.97149304878388532</v>
      </c>
      <c r="BR61">
        <v>0.97811860119645078</v>
      </c>
      <c r="BS61">
        <v>0.97591096203689587</v>
      </c>
      <c r="BT61">
        <v>0.98621609604268579</v>
      </c>
      <c r="BU61">
        <v>0.99451660858333535</v>
      </c>
      <c r="BV61">
        <v>0.99005709664771624</v>
      </c>
      <c r="BW61">
        <v>1.0213663842979042</v>
      </c>
      <c r="BX61">
        <v>0.99446874507760719</v>
      </c>
      <c r="BY61">
        <v>0.99917757647015826</v>
      </c>
      <c r="BZ61">
        <v>1.0308022485885351</v>
      </c>
      <c r="CA61">
        <v>1.011202725562798</v>
      </c>
      <c r="CB61">
        <v>1.0234791764155358</v>
      </c>
      <c r="CC61">
        <v>0.95811949203881719</v>
      </c>
      <c r="CD61">
        <v>1.0261801653484128</v>
      </c>
      <c r="CE61">
        <v>1.0124102653529805</v>
      </c>
      <c r="CF61">
        <v>1.0175575587070105</v>
      </c>
      <c r="CG61">
        <v>0.9743099284537432</v>
      </c>
      <c r="CH61">
        <v>1.0397973070797741</v>
      </c>
      <c r="CI61">
        <v>0.99696458308966462</v>
      </c>
      <c r="CJ61">
        <v>0.97340253181528702</v>
      </c>
      <c r="CK61">
        <v>1.0366518672413496</v>
      </c>
      <c r="CL61">
        <v>1.0146273472689264</v>
      </c>
      <c r="CM61">
        <v>1.0119702920680367</v>
      </c>
    </row>
    <row r="62" spans="1:91" x14ac:dyDescent="0.25">
      <c r="A62" s="6" t="s">
        <v>4</v>
      </c>
      <c r="B62" s="7">
        <v>593.17810764900003</v>
      </c>
      <c r="C62" s="7">
        <v>620.04014719000008</v>
      </c>
      <c r="D62" s="7">
        <v>654.64909920399998</v>
      </c>
      <c r="E62" s="7">
        <v>690.33877435900001</v>
      </c>
      <c r="F62" s="7">
        <v>717.70821069600004</v>
      </c>
      <c r="G62" s="7">
        <v>771.173546278</v>
      </c>
      <c r="H62" s="7">
        <v>795.91404208799997</v>
      </c>
      <c r="I62" s="7">
        <v>829.24919955200005</v>
      </c>
      <c r="J62" s="7">
        <v>812.66433526399999</v>
      </c>
      <c r="K62" s="7">
        <v>855.11390570100002</v>
      </c>
      <c r="L62" s="7">
        <v>877.33014647799996</v>
      </c>
      <c r="M62" s="7">
        <v>878.12300466300007</v>
      </c>
      <c r="N62" s="7">
        <v>902.80700179600012</v>
      </c>
      <c r="O62" s="7">
        <v>929.74386659800007</v>
      </c>
      <c r="P62" s="7">
        <v>991.87994952700001</v>
      </c>
      <c r="Q62" s="7">
        <v>991.930520989</v>
      </c>
      <c r="R62" s="7">
        <v>1014.097919115</v>
      </c>
      <c r="S62" s="7">
        <v>1044.710086947</v>
      </c>
      <c r="T62" s="7">
        <v>1026.2130225230001</v>
      </c>
      <c r="U62" s="7">
        <v>1039.8892791559999</v>
      </c>
      <c r="V62" s="7">
        <v>1072.396559005</v>
      </c>
      <c r="W62" s="7">
        <v>1112.878882898</v>
      </c>
      <c r="X62" s="7">
        <v>1156.379158086</v>
      </c>
      <c r="Y62" s="7">
        <v>1188.324670472</v>
      </c>
      <c r="Z62" s="7">
        <v>1204.335409543</v>
      </c>
      <c r="AA62" s="7">
        <v>1255.0164615860001</v>
      </c>
      <c r="AB62" s="7">
        <v>1290.6182216970001</v>
      </c>
      <c r="AC62" s="7">
        <v>1337.256581119</v>
      </c>
      <c r="AD62" s="8">
        <v>1368.317390359</v>
      </c>
      <c r="AE62" s="8">
        <v>1412.9363061619999</v>
      </c>
      <c r="AF62" s="6" t="s">
        <v>4</v>
      </c>
      <c r="AG62" s="29">
        <f t="shared" si="59"/>
        <v>1.0452849476314374</v>
      </c>
      <c r="AH62" s="29">
        <f t="shared" si="60"/>
        <v>1.0558172759793805</v>
      </c>
      <c r="AI62" s="29">
        <f t="shared" si="61"/>
        <v>1.0545172600075303</v>
      </c>
      <c r="AJ62" s="29">
        <f t="shared" si="62"/>
        <v>1.0396463842877917</v>
      </c>
      <c r="AK62" s="29">
        <f t="shared" si="63"/>
        <v>1.0744945296503599</v>
      </c>
      <c r="AL62" s="29">
        <f t="shared" si="64"/>
        <v>1.0320816188903363</v>
      </c>
      <c r="AM62" s="29">
        <f t="shared" si="65"/>
        <v>1.0418828613408411</v>
      </c>
      <c r="AN62" s="29">
        <f t="shared" si="66"/>
        <v>0.98000014435110705</v>
      </c>
      <c r="AO62" s="29">
        <f t="shared" si="67"/>
        <v>1.0522350601533534</v>
      </c>
      <c r="AP62" s="29">
        <f t="shared" si="68"/>
        <v>1.0259804461474493</v>
      </c>
      <c r="AQ62" s="29">
        <f t="shared" si="69"/>
        <v>1.0009037170193946</v>
      </c>
      <c r="AR62" s="29">
        <f t="shared" si="70"/>
        <v>1.0281099538469249</v>
      </c>
      <c r="AS62" s="29">
        <f t="shared" si="71"/>
        <v>1.0298367920811569</v>
      </c>
      <c r="AT62" s="29">
        <f t="shared" si="72"/>
        <v>1.0668313985833113</v>
      </c>
      <c r="AU62" s="29">
        <f t="shared" si="73"/>
        <v>1.0000509854665618</v>
      </c>
      <c r="AV62" s="29">
        <f t="shared" si="74"/>
        <v>1.0223477326858519</v>
      </c>
      <c r="AW62" s="29">
        <f t="shared" si="75"/>
        <v>1.030186599592587</v>
      </c>
      <c r="AX62" s="29">
        <f t="shared" si="76"/>
        <v>0.98229454787973314</v>
      </c>
      <c r="AY62" s="29">
        <f t="shared" si="77"/>
        <v>1.0133269178356128</v>
      </c>
      <c r="AZ62" s="29">
        <f t="shared" si="78"/>
        <v>1.0312603279027781</v>
      </c>
      <c r="BA62" s="29">
        <f t="shared" si="79"/>
        <v>1.0377493974155985</v>
      </c>
      <c r="BB62" s="29">
        <f t="shared" si="80"/>
        <v>1.0390880587784384</v>
      </c>
      <c r="BC62" s="29">
        <f t="shared" si="81"/>
        <v>1.0276254653697452</v>
      </c>
      <c r="BD62" s="29">
        <f t="shared" si="82"/>
        <v>1.0134733709303878</v>
      </c>
      <c r="BE62" s="29">
        <f t="shared" si="83"/>
        <v>1.0420821738208559</v>
      </c>
      <c r="BF62" s="29">
        <f t="shared" si="84"/>
        <v>1.0283675642517143</v>
      </c>
      <c r="BG62" s="29">
        <f t="shared" si="85"/>
        <v>1.0361364489032832</v>
      </c>
      <c r="BH62" s="29">
        <f t="shared" si="86"/>
        <v>1.0232272622012515</v>
      </c>
      <c r="BI62" s="29">
        <f t="shared" si="87"/>
        <v>1.0326086009849611</v>
      </c>
      <c r="BK62">
        <v>1.0452849476314374</v>
      </c>
      <c r="BL62">
        <v>1.0558172759793805</v>
      </c>
      <c r="BM62">
        <v>1.0545172600075303</v>
      </c>
      <c r="BN62">
        <v>1.0396463842877917</v>
      </c>
      <c r="BO62">
        <v>1.0744945296503599</v>
      </c>
      <c r="BP62">
        <v>1.0320816188903363</v>
      </c>
      <c r="BQ62">
        <v>1.0418828613408411</v>
      </c>
      <c r="BR62">
        <v>0.98000014435110705</v>
      </c>
      <c r="BS62">
        <v>1.0522350601533534</v>
      </c>
      <c r="BT62">
        <v>1.0259804461474493</v>
      </c>
      <c r="BU62">
        <v>1.0009037170193946</v>
      </c>
      <c r="BV62">
        <v>1.0281099538469249</v>
      </c>
      <c r="BW62">
        <v>1.0298367920811569</v>
      </c>
      <c r="BX62">
        <v>1.0668313985833113</v>
      </c>
      <c r="BY62">
        <v>1.0000509854665618</v>
      </c>
      <c r="BZ62">
        <v>1.0223477326858519</v>
      </c>
      <c r="CA62">
        <v>1.030186599592587</v>
      </c>
      <c r="CB62">
        <v>0.98229454787973314</v>
      </c>
      <c r="CC62">
        <v>1.0133269178356128</v>
      </c>
      <c r="CD62">
        <v>1.0312603279027781</v>
      </c>
      <c r="CE62">
        <v>1.0377493974155985</v>
      </c>
      <c r="CF62">
        <v>1.0390880587784384</v>
      </c>
      <c r="CG62">
        <v>1.0276254653697452</v>
      </c>
      <c r="CH62">
        <v>1.0134733709303878</v>
      </c>
      <c r="CI62">
        <v>1.0420821738208559</v>
      </c>
      <c r="CJ62">
        <v>1.0283675642517143</v>
      </c>
      <c r="CK62">
        <v>1.0361364489032832</v>
      </c>
      <c r="CL62">
        <v>1.0232272622012515</v>
      </c>
      <c r="CM62">
        <v>1.0326086009849611</v>
      </c>
    </row>
    <row r="63" spans="1:91" x14ac:dyDescent="0.25">
      <c r="A63" s="6" t="s">
        <v>3</v>
      </c>
      <c r="B63" s="7">
        <v>133.25200000000001</v>
      </c>
      <c r="C63" s="7">
        <v>134.27799999999999</v>
      </c>
      <c r="D63" s="7">
        <v>148.488</v>
      </c>
      <c r="E63" s="7">
        <v>154.27099999999999</v>
      </c>
      <c r="F63" s="7">
        <v>162.80799999999999</v>
      </c>
      <c r="G63" s="7">
        <v>163.374</v>
      </c>
      <c r="H63" s="7">
        <v>171.53700000000001</v>
      </c>
      <c r="I63" s="7">
        <v>174.17599999999999</v>
      </c>
      <c r="J63" s="7">
        <v>177.767</v>
      </c>
      <c r="K63" s="7">
        <v>185.65299999999999</v>
      </c>
      <c r="L63" s="7">
        <v>192.39</v>
      </c>
      <c r="M63" s="7">
        <v>201.059</v>
      </c>
      <c r="N63" s="7">
        <v>208.85300000000001</v>
      </c>
      <c r="O63" s="7">
        <v>211.13800000000001</v>
      </c>
      <c r="P63" s="7">
        <v>223.44900000000001</v>
      </c>
      <c r="Q63" s="7">
        <v>238.80600000000001</v>
      </c>
      <c r="R63" s="7">
        <v>252.286</v>
      </c>
      <c r="S63" s="7">
        <v>256.88900000000001</v>
      </c>
      <c r="T63" s="7">
        <v>271.72500000000002</v>
      </c>
      <c r="U63" s="7">
        <v>274.23599999999999</v>
      </c>
      <c r="V63" s="7">
        <v>270.48599999999999</v>
      </c>
      <c r="W63" s="7">
        <v>275.92200000000003</v>
      </c>
      <c r="X63" s="7">
        <v>295.58100000000002</v>
      </c>
      <c r="Y63" s="7">
        <v>300.721</v>
      </c>
      <c r="Z63" s="7">
        <v>304.79500000000002</v>
      </c>
      <c r="AA63" s="7">
        <v>298.04399999999998</v>
      </c>
      <c r="AB63" s="7">
        <v>291.91300000000001</v>
      </c>
      <c r="AC63" s="7">
        <v>293.57865199999998</v>
      </c>
      <c r="AD63" s="8">
        <v>287.95601477399998</v>
      </c>
      <c r="AE63" s="8">
        <v>283.05341028100003</v>
      </c>
      <c r="AF63" s="6" t="s">
        <v>3</v>
      </c>
      <c r="AG63" s="29">
        <f t="shared" si="59"/>
        <v>1.0076996968150571</v>
      </c>
      <c r="AH63" s="29">
        <f t="shared" si="60"/>
        <v>1.1058252282577936</v>
      </c>
      <c r="AI63" s="29">
        <f t="shared" si="61"/>
        <v>1.0389459080868486</v>
      </c>
      <c r="AJ63" s="29">
        <f t="shared" si="62"/>
        <v>1.0553376849829197</v>
      </c>
      <c r="AK63" s="29">
        <f t="shared" si="63"/>
        <v>1.0034764876418849</v>
      </c>
      <c r="AL63" s="29">
        <f t="shared" si="64"/>
        <v>1.0499651107275332</v>
      </c>
      <c r="AM63" s="29">
        <f t="shared" si="65"/>
        <v>1.0153844360108897</v>
      </c>
      <c r="AN63" s="29">
        <f t="shared" si="66"/>
        <v>1.0206170769796068</v>
      </c>
      <c r="AO63" s="29">
        <f t="shared" si="67"/>
        <v>1.0443614394122644</v>
      </c>
      <c r="AP63" s="29">
        <f t="shared" si="68"/>
        <v>1.0362881289287003</v>
      </c>
      <c r="AQ63" s="29">
        <f t="shared" si="69"/>
        <v>1.0450595145277821</v>
      </c>
      <c r="AR63" s="29">
        <f t="shared" si="70"/>
        <v>1.0387647406980041</v>
      </c>
      <c r="AS63" s="29">
        <f t="shared" si="71"/>
        <v>1.0109407094942375</v>
      </c>
      <c r="AT63" s="29">
        <f t="shared" si="72"/>
        <v>1.0583078365808145</v>
      </c>
      <c r="AU63" s="29">
        <f t="shared" si="73"/>
        <v>1.0687270920881276</v>
      </c>
      <c r="AV63" s="29">
        <f t="shared" si="74"/>
        <v>1.0564474929440633</v>
      </c>
      <c r="AW63" s="29">
        <f t="shared" si="75"/>
        <v>1.0182451662002647</v>
      </c>
      <c r="AX63" s="29">
        <f t="shared" si="76"/>
        <v>1.057752570176224</v>
      </c>
      <c r="AY63" s="29">
        <f t="shared" si="77"/>
        <v>1.0092409605299475</v>
      </c>
      <c r="AZ63" s="29">
        <f t="shared" si="78"/>
        <v>0.98632564652343235</v>
      </c>
      <c r="BA63" s="29">
        <f t="shared" si="79"/>
        <v>1.0200971584481269</v>
      </c>
      <c r="BB63" s="29">
        <f t="shared" si="80"/>
        <v>1.071248396285907</v>
      </c>
      <c r="BC63" s="29">
        <f t="shared" si="81"/>
        <v>1.0173894803793206</v>
      </c>
      <c r="BD63" s="29">
        <f t="shared" si="82"/>
        <v>1.013547440983503</v>
      </c>
      <c r="BE63" s="29">
        <f t="shared" si="83"/>
        <v>0.9778506865270099</v>
      </c>
      <c r="BF63" s="29">
        <f t="shared" si="84"/>
        <v>0.97942921179423181</v>
      </c>
      <c r="BG63" s="29">
        <f t="shared" si="85"/>
        <v>1.0057059877429233</v>
      </c>
      <c r="BH63" s="29">
        <f t="shared" si="86"/>
        <v>0.98084793568028239</v>
      </c>
      <c r="BI63" s="29">
        <f t="shared" si="87"/>
        <v>0.98297446748300177</v>
      </c>
      <c r="BK63">
        <v>1.0076996968150571</v>
      </c>
      <c r="BL63">
        <v>1.1058252282577936</v>
      </c>
      <c r="BM63">
        <v>1.0389459080868486</v>
      </c>
      <c r="BN63">
        <v>1.0553376849829197</v>
      </c>
      <c r="BO63">
        <v>1.0034764876418849</v>
      </c>
      <c r="BP63">
        <v>1.0499651107275332</v>
      </c>
      <c r="BQ63">
        <v>1.0153844360108897</v>
      </c>
      <c r="BR63">
        <v>1.0206170769796068</v>
      </c>
      <c r="BS63">
        <v>1.0443614394122644</v>
      </c>
      <c r="BT63">
        <v>1.0362881289287003</v>
      </c>
      <c r="BU63">
        <v>1.0450595145277821</v>
      </c>
      <c r="BV63">
        <v>1.0387647406980041</v>
      </c>
      <c r="BW63">
        <v>1.0109407094942375</v>
      </c>
      <c r="BX63">
        <v>1.0583078365808145</v>
      </c>
      <c r="BY63">
        <v>1.0687270920881276</v>
      </c>
      <c r="BZ63">
        <v>1.0564474929440633</v>
      </c>
      <c r="CA63">
        <v>1.0182451662002647</v>
      </c>
      <c r="CB63">
        <v>1.057752570176224</v>
      </c>
      <c r="CC63">
        <v>1.0092409605299475</v>
      </c>
      <c r="CD63">
        <v>0.98632564652343235</v>
      </c>
      <c r="CE63">
        <v>1.0200971584481269</v>
      </c>
      <c r="CF63">
        <v>1.071248396285907</v>
      </c>
      <c r="CG63">
        <v>1.0173894803793206</v>
      </c>
      <c r="CH63">
        <v>1.013547440983503</v>
      </c>
      <c r="CI63">
        <v>0.9778506865270099</v>
      </c>
      <c r="CJ63">
        <v>0.97942921179423181</v>
      </c>
      <c r="CK63">
        <v>1.0057059877429233</v>
      </c>
      <c r="CL63">
        <v>0.98084793568028239</v>
      </c>
      <c r="CM63">
        <v>0.98297446748300177</v>
      </c>
    </row>
    <row r="64" spans="1:91" ht="15.75" thickBot="1" x14ac:dyDescent="0.3">
      <c r="A64" s="6" t="s">
        <v>13</v>
      </c>
      <c r="B64" s="7">
        <v>731.99300000000005</v>
      </c>
      <c r="C64" s="7">
        <v>715.74800000000005</v>
      </c>
      <c r="D64" s="7">
        <v>728.86199999999997</v>
      </c>
      <c r="E64" s="7">
        <v>738.08199999999999</v>
      </c>
      <c r="F64" s="7">
        <v>759.01700000000005</v>
      </c>
      <c r="G64" s="7">
        <v>753.24400000000003</v>
      </c>
      <c r="H64" s="7">
        <v>779.42500000000007</v>
      </c>
      <c r="I64" s="7">
        <v>826.80899999999997</v>
      </c>
      <c r="J64" s="7">
        <v>854.36199999999997</v>
      </c>
      <c r="K64" s="7">
        <v>871.53100000000006</v>
      </c>
      <c r="L64" s="7">
        <v>865.99800000000005</v>
      </c>
      <c r="M64" s="7">
        <v>880.26400000000001</v>
      </c>
      <c r="N64" s="7">
        <v>843.88</v>
      </c>
      <c r="O64" s="7">
        <v>859.61500000000001</v>
      </c>
      <c r="P64" s="7">
        <v>888.49099999999999</v>
      </c>
      <c r="Q64" s="7">
        <v>886.86300000000006</v>
      </c>
      <c r="R64" s="7">
        <v>871.16499999999996</v>
      </c>
      <c r="S64" s="7">
        <v>860.04</v>
      </c>
      <c r="T64" s="7">
        <v>804.07600000000002</v>
      </c>
      <c r="U64" s="7">
        <v>754.96</v>
      </c>
      <c r="V64" s="7">
        <v>776.76599999999996</v>
      </c>
      <c r="W64" s="7">
        <v>728.55799999999999</v>
      </c>
      <c r="X64" s="7">
        <v>715.34100000000001</v>
      </c>
      <c r="Y64" s="7">
        <v>725.28</v>
      </c>
      <c r="Z64" s="7">
        <v>730.67700000000002</v>
      </c>
      <c r="AA64" s="7">
        <v>744.44</v>
      </c>
      <c r="AB64" s="7">
        <v>747.40100000000007</v>
      </c>
      <c r="AC64" s="7">
        <v>745.21710199999995</v>
      </c>
      <c r="AD64" s="9">
        <v>763.70003944300004</v>
      </c>
      <c r="AE64" s="9">
        <v>760.25545693600009</v>
      </c>
      <c r="AF64" s="6" t="s">
        <v>13</v>
      </c>
      <c r="AG64" s="29">
        <f t="shared" si="59"/>
        <v>0.97780716482261443</v>
      </c>
      <c r="AH64" s="29">
        <f t="shared" si="60"/>
        <v>1.0183220910152735</v>
      </c>
      <c r="AI64" s="29">
        <f t="shared" si="61"/>
        <v>1.0126498569002089</v>
      </c>
      <c r="AJ64" s="29">
        <f t="shared" si="62"/>
        <v>1.0283640571101857</v>
      </c>
      <c r="AK64" s="29">
        <f t="shared" si="63"/>
        <v>0.99239410974984743</v>
      </c>
      <c r="AL64" s="29">
        <f t="shared" si="64"/>
        <v>1.0347576615280043</v>
      </c>
      <c r="AM64" s="29">
        <f t="shared" si="65"/>
        <v>1.0607935336947107</v>
      </c>
      <c r="AN64" s="29">
        <f t="shared" si="66"/>
        <v>1.0333245042083481</v>
      </c>
      <c r="AO64" s="29">
        <f t="shared" si="67"/>
        <v>1.0200956971400883</v>
      </c>
      <c r="AP64" s="29">
        <f t="shared" si="68"/>
        <v>0.99365140195816326</v>
      </c>
      <c r="AQ64" s="29">
        <f t="shared" si="69"/>
        <v>1.0164734791535315</v>
      </c>
      <c r="AR64" s="29">
        <f t="shared" si="70"/>
        <v>0.95866694537093411</v>
      </c>
      <c r="AS64" s="29">
        <f t="shared" si="71"/>
        <v>1.0186460160212352</v>
      </c>
      <c r="AT64" s="29">
        <f t="shared" si="72"/>
        <v>1.0335917823676879</v>
      </c>
      <c r="AU64" s="29">
        <f t="shared" si="73"/>
        <v>0.99816767980767396</v>
      </c>
      <c r="AV64" s="29">
        <f t="shared" si="74"/>
        <v>0.98229940813857375</v>
      </c>
      <c r="AW64" s="29">
        <f t="shared" si="75"/>
        <v>0.98722974407833186</v>
      </c>
      <c r="AX64" s="29">
        <f t="shared" si="76"/>
        <v>0.93492860797172228</v>
      </c>
      <c r="AY64" s="29">
        <f t="shared" si="77"/>
        <v>0.93891622184967594</v>
      </c>
      <c r="AZ64" s="29">
        <f t="shared" si="78"/>
        <v>1.0288836494648723</v>
      </c>
      <c r="BA64" s="29">
        <f t="shared" si="79"/>
        <v>0.93793755133463619</v>
      </c>
      <c r="BB64" s="29">
        <f t="shared" si="80"/>
        <v>0.98185868523851227</v>
      </c>
      <c r="BC64" s="29">
        <f t="shared" si="81"/>
        <v>1.0138940728967023</v>
      </c>
      <c r="BD64" s="29">
        <f t="shared" si="82"/>
        <v>1.0074412640635342</v>
      </c>
      <c r="BE64" s="29">
        <f t="shared" si="83"/>
        <v>1.0188359562433196</v>
      </c>
      <c r="BF64" s="29">
        <f t="shared" si="84"/>
        <v>1.0039774864327549</v>
      </c>
      <c r="BG64" s="29">
        <f t="shared" si="85"/>
        <v>0.99707801033180299</v>
      </c>
      <c r="BH64" s="29">
        <f t="shared" si="86"/>
        <v>1.0248020843770169</v>
      </c>
      <c r="BI64" s="29">
        <f t="shared" si="87"/>
        <v>0.99548961329174179</v>
      </c>
      <c r="BK64">
        <v>0.97780716482261443</v>
      </c>
      <c r="BL64">
        <v>1.0183220910152735</v>
      </c>
      <c r="BM64">
        <v>1.0126498569002089</v>
      </c>
      <c r="BN64">
        <v>1.0283640571101857</v>
      </c>
      <c r="BO64">
        <v>0.99239410974984743</v>
      </c>
      <c r="BP64">
        <v>1.0347576615280043</v>
      </c>
      <c r="BQ64">
        <v>1.0607935336947107</v>
      </c>
      <c r="BR64">
        <v>1.0333245042083481</v>
      </c>
      <c r="BS64">
        <v>1.0200956971400883</v>
      </c>
      <c r="BT64">
        <v>0.99365140195816326</v>
      </c>
      <c r="BU64">
        <v>1.0164734791535315</v>
      </c>
      <c r="BV64">
        <v>0.95866694537093411</v>
      </c>
      <c r="BW64">
        <v>1.0186460160212352</v>
      </c>
      <c r="BX64">
        <v>1.0335917823676879</v>
      </c>
      <c r="BY64">
        <v>0.99816767980767396</v>
      </c>
      <c r="BZ64">
        <v>0.98229940813857375</v>
      </c>
      <c r="CA64">
        <v>0.98722974407833186</v>
      </c>
      <c r="CB64">
        <v>0.93492860797172228</v>
      </c>
      <c r="CC64">
        <v>0.93891622184967594</v>
      </c>
      <c r="CD64">
        <v>1.0288836494648723</v>
      </c>
      <c r="CE64">
        <v>0.93793755133463619</v>
      </c>
      <c r="CF64">
        <v>0.98185868523851227</v>
      </c>
      <c r="CG64">
        <v>1.0138940728967023</v>
      </c>
      <c r="CH64">
        <v>1.0074412640635342</v>
      </c>
      <c r="CI64">
        <v>1.0188359562433196</v>
      </c>
      <c r="CJ64">
        <v>1.0039774864327549</v>
      </c>
      <c r="CK64">
        <v>0.99707801033180299</v>
      </c>
      <c r="CL64">
        <v>1.0248020843770169</v>
      </c>
      <c r="CM64">
        <v>0.99548961329174179</v>
      </c>
    </row>
    <row r="65" spans="1:9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AD65" s="28"/>
      <c r="AE65" s="28"/>
      <c r="AF65" s="3"/>
      <c r="AG65" s="3" t="s">
        <v>9</v>
      </c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</row>
    <row r="66" spans="1:9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AD66" s="28"/>
      <c r="AE66" s="28"/>
      <c r="AF66" s="1" t="s">
        <v>9</v>
      </c>
      <c r="AG66" s="1">
        <v>1</v>
      </c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</row>
    <row r="67" spans="1:9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AD67" s="28"/>
      <c r="AE67" s="28"/>
      <c r="AF67" s="1" t="s">
        <v>11</v>
      </c>
      <c r="AG67" s="1">
        <v>3.6230783041845772E-2</v>
      </c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</row>
    <row r="68" spans="1:9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AD68" s="28"/>
      <c r="AE68" s="28"/>
      <c r="AF68" s="1" t="s">
        <v>1</v>
      </c>
      <c r="AG68" s="1">
        <v>-0.24411184514528217</v>
      </c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</row>
    <row r="69" spans="1:9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AD69" s="28"/>
      <c r="AE69" s="28"/>
      <c r="AF69" s="1" t="s">
        <v>2</v>
      </c>
      <c r="AG69" s="1">
        <v>-0.30091094609328456</v>
      </c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</row>
    <row r="70" spans="1:9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AD70" s="28"/>
      <c r="AE70" s="28"/>
      <c r="AF70" s="1" t="s">
        <v>5</v>
      </c>
      <c r="AG70" s="1">
        <v>0.34489204374928983</v>
      </c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</row>
    <row r="71" spans="1:9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AD71" s="28"/>
      <c r="AE71" s="28"/>
      <c r="AF71" s="1" t="s">
        <v>4</v>
      </c>
      <c r="AG71" s="1">
        <v>0.12278513790512623</v>
      </c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</row>
    <row r="72" spans="1:9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AD72" s="28"/>
      <c r="AE72" s="28"/>
      <c r="AF72" s="1" t="s">
        <v>3</v>
      </c>
      <c r="AG72" s="1">
        <v>-0.31947570953637366</v>
      </c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</row>
    <row r="73" spans="1:91" ht="15.75" thickBo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AD73" s="28"/>
      <c r="AE73" s="28"/>
      <c r="AF73" s="2" t="s">
        <v>13</v>
      </c>
      <c r="AG73" s="2">
        <v>-0.2191932047041866</v>
      </c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</row>
    <row r="74" spans="1:91" x14ac:dyDescent="0.25">
      <c r="A74" s="5" t="s">
        <v>73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</row>
    <row r="75" spans="1:91" x14ac:dyDescent="0.25">
      <c r="B75" s="10">
        <v>1990</v>
      </c>
      <c r="C75" s="10">
        <v>1991</v>
      </c>
      <c r="D75" s="10">
        <v>1992</v>
      </c>
      <c r="E75" s="10">
        <v>1993</v>
      </c>
      <c r="F75" s="10">
        <v>1994</v>
      </c>
      <c r="G75" s="10">
        <v>1995</v>
      </c>
      <c r="H75" s="10">
        <v>1996</v>
      </c>
      <c r="I75" s="10">
        <v>1997</v>
      </c>
      <c r="J75" s="10">
        <v>1998</v>
      </c>
      <c r="K75" s="10">
        <v>1999</v>
      </c>
      <c r="L75" s="10">
        <v>2000</v>
      </c>
      <c r="M75" s="10">
        <v>2001</v>
      </c>
      <c r="N75" s="10">
        <v>2002</v>
      </c>
      <c r="O75" s="10">
        <v>2003</v>
      </c>
      <c r="P75" s="10">
        <v>2004</v>
      </c>
      <c r="Q75" s="10">
        <v>2005</v>
      </c>
      <c r="R75" s="10">
        <v>2006</v>
      </c>
      <c r="S75" s="10">
        <v>2007</v>
      </c>
      <c r="T75" s="10">
        <v>2008</v>
      </c>
      <c r="U75" s="10">
        <v>2009</v>
      </c>
      <c r="V75" s="10">
        <v>2010</v>
      </c>
      <c r="W75" s="10">
        <v>2011</v>
      </c>
      <c r="X75" s="10">
        <v>2012</v>
      </c>
      <c r="Y75" s="10">
        <v>2013</v>
      </c>
      <c r="Z75" s="10">
        <v>2014</v>
      </c>
      <c r="AA75" s="10">
        <v>2015</v>
      </c>
      <c r="AB75" s="10">
        <v>2016</v>
      </c>
      <c r="AC75" s="10">
        <v>2017</v>
      </c>
      <c r="AD75" s="10">
        <v>2018</v>
      </c>
      <c r="AE75" s="10">
        <v>2019</v>
      </c>
      <c r="AG75" s="10">
        <v>1991</v>
      </c>
      <c r="AH75" s="10">
        <v>1992</v>
      </c>
      <c r="AI75" s="10">
        <v>1993</v>
      </c>
      <c r="AJ75" s="10">
        <v>1994</v>
      </c>
      <c r="AK75" s="10">
        <v>1995</v>
      </c>
      <c r="AL75" s="10">
        <v>1996</v>
      </c>
      <c r="AM75" s="10">
        <v>1997</v>
      </c>
      <c r="AN75" s="10">
        <v>1998</v>
      </c>
      <c r="AO75" s="10">
        <v>1999</v>
      </c>
      <c r="AP75" s="10">
        <v>2000</v>
      </c>
      <c r="AQ75" s="10">
        <v>2001</v>
      </c>
      <c r="AR75" s="10">
        <v>2002</v>
      </c>
      <c r="AS75" s="10">
        <v>2003</v>
      </c>
      <c r="AT75" s="10">
        <v>2004</v>
      </c>
      <c r="AU75" s="10">
        <v>2005</v>
      </c>
      <c r="AV75" s="10">
        <v>2006</v>
      </c>
      <c r="AW75" s="10">
        <v>2007</v>
      </c>
      <c r="AX75" s="10">
        <v>2008</v>
      </c>
      <c r="AY75" s="10">
        <v>2009</v>
      </c>
      <c r="AZ75" s="10">
        <v>2010</v>
      </c>
      <c r="BA75" s="10">
        <v>2011</v>
      </c>
      <c r="BB75" s="10">
        <v>2012</v>
      </c>
      <c r="BC75" s="10">
        <v>2013</v>
      </c>
      <c r="BD75" s="10">
        <v>2014</v>
      </c>
      <c r="BE75" s="10">
        <v>2015</v>
      </c>
      <c r="BF75" s="10">
        <v>2016</v>
      </c>
      <c r="BG75" s="10">
        <v>2017</v>
      </c>
      <c r="BH75" s="10">
        <v>2018</v>
      </c>
      <c r="BI75" s="10">
        <v>2019</v>
      </c>
    </row>
    <row r="76" spans="1:91" s="17" customFormat="1" x14ac:dyDescent="0.25">
      <c r="A76" s="6" t="s">
        <v>9</v>
      </c>
      <c r="B76" s="6">
        <v>2346.5701079958021</v>
      </c>
      <c r="C76" s="6">
        <v>2392.8469911721709</v>
      </c>
      <c r="D76" s="6">
        <v>2405.147046980816</v>
      </c>
      <c r="E76" s="6">
        <v>2540.9305556320951</v>
      </c>
      <c r="F76" s="6">
        <v>2569.9713112029067</v>
      </c>
      <c r="G76" s="6">
        <v>2702.0085770438009</v>
      </c>
      <c r="H76" s="6">
        <v>2743.4386395435808</v>
      </c>
      <c r="I76" s="6">
        <v>2784.9374552358945</v>
      </c>
      <c r="J76" s="6">
        <v>2807.7347146921625</v>
      </c>
      <c r="K76" s="6">
        <v>2831.4889047874713</v>
      </c>
      <c r="L76" s="6">
        <v>2911.605791226827</v>
      </c>
      <c r="M76" s="6">
        <v>2860.8594639025564</v>
      </c>
      <c r="N76" s="6">
        <v>2962.7628614514015</v>
      </c>
      <c r="O76" s="6">
        <v>3002.1051735412962</v>
      </c>
      <c r="P76" s="6">
        <v>3208.9529266223572</v>
      </c>
      <c r="Q76" s="6">
        <v>3379.1380355461229</v>
      </c>
      <c r="R76" s="6">
        <v>3529.1548539497171</v>
      </c>
      <c r="S76" s="6">
        <v>3632.1210673038877</v>
      </c>
      <c r="T76" s="6">
        <v>3829.4377427533323</v>
      </c>
      <c r="U76" s="6">
        <v>3971.0372422667479</v>
      </c>
      <c r="V76" s="6">
        <v>4290.7344257380519</v>
      </c>
      <c r="W76" s="6">
        <v>4506.6597706041575</v>
      </c>
      <c r="X76" s="6">
        <v>4823.8038819825433</v>
      </c>
      <c r="Y76" s="6">
        <v>5154.3524644771969</v>
      </c>
      <c r="Z76" s="6">
        <v>5397.6574519088808</v>
      </c>
      <c r="AA76" s="6">
        <v>5623.6510450948408</v>
      </c>
      <c r="AB76" s="6">
        <v>6041.3207177375625</v>
      </c>
      <c r="AC76" s="6">
        <v>6383.1861047341108</v>
      </c>
      <c r="AD76" s="6">
        <v>6805.779659920684</v>
      </c>
      <c r="AE76" s="6">
        <v>7164.3578321858131</v>
      </c>
      <c r="AF76" s="6" t="s">
        <v>9</v>
      </c>
      <c r="AG76" s="29">
        <f>(C76/B76)</f>
        <v>1.0197210741834148</v>
      </c>
      <c r="AH76" s="29">
        <f t="shared" ref="AH76:BI76" si="88">(D76/C76)</f>
        <v>1.0051403436383619</v>
      </c>
      <c r="AI76" s="29">
        <f t="shared" si="88"/>
        <v>1.0564553875496836</v>
      </c>
      <c r="AJ76" s="29">
        <f t="shared" si="88"/>
        <v>1.0114291811346208</v>
      </c>
      <c r="AK76" s="29">
        <f t="shared" si="88"/>
        <v>1.0513769415500178</v>
      </c>
      <c r="AL76" s="29">
        <f t="shared" si="88"/>
        <v>1.0153330610612301</v>
      </c>
      <c r="AM76" s="29">
        <f t="shared" si="88"/>
        <v>1.0151265696612108</v>
      </c>
      <c r="AN76" s="29">
        <f t="shared" si="88"/>
        <v>1.0081859143419567</v>
      </c>
      <c r="AO76" s="29">
        <f t="shared" si="88"/>
        <v>1.008460268689563</v>
      </c>
      <c r="AP76" s="29">
        <f t="shared" si="88"/>
        <v>1.0282949674653128</v>
      </c>
      <c r="AQ76" s="29">
        <f t="shared" si="88"/>
        <v>0.9825710171764398</v>
      </c>
      <c r="AR76" s="29">
        <f t="shared" si="88"/>
        <v>1.0356198543950275</v>
      </c>
      <c r="AS76" s="29">
        <f t="shared" si="88"/>
        <v>1.0132789271128577</v>
      </c>
      <c r="AT76" s="29">
        <f t="shared" si="88"/>
        <v>1.0689009015753643</v>
      </c>
      <c r="AU76" s="29">
        <f t="shared" si="88"/>
        <v>1.0530344672593552</v>
      </c>
      <c r="AV76" s="29">
        <f t="shared" si="88"/>
        <v>1.0443949956543723</v>
      </c>
      <c r="AW76" s="29">
        <f t="shared" si="88"/>
        <v>1.0291758842032488</v>
      </c>
      <c r="AX76" s="29">
        <f t="shared" si="88"/>
        <v>1.0543254676243246</v>
      </c>
      <c r="AY76" s="29">
        <f t="shared" si="88"/>
        <v>1.0369765769874109</v>
      </c>
      <c r="AZ76" s="29">
        <f t="shared" si="88"/>
        <v>1.08050722367157</v>
      </c>
      <c r="BA76" s="29">
        <f t="shared" si="88"/>
        <v>1.0503236330756975</v>
      </c>
      <c r="BB76" s="29">
        <f t="shared" si="88"/>
        <v>1.0703723217463719</v>
      </c>
      <c r="BC76" s="29">
        <f t="shared" si="88"/>
        <v>1.0685244654595702</v>
      </c>
      <c r="BD76" s="29">
        <f t="shared" si="88"/>
        <v>1.0472037931260028</v>
      </c>
      <c r="BE76" s="29">
        <f t="shared" si="88"/>
        <v>1.0418688283203368</v>
      </c>
      <c r="BF76" s="29">
        <f t="shared" si="88"/>
        <v>1.0742701972959416</v>
      </c>
      <c r="BG76" s="29">
        <f t="shared" si="88"/>
        <v>1.056587856028371</v>
      </c>
      <c r="BH76" s="29">
        <f t="shared" si="88"/>
        <v>1.0662041726894278</v>
      </c>
      <c r="BI76" s="29">
        <f t="shared" si="88"/>
        <v>1.0526873025844194</v>
      </c>
      <c r="BK76" s="17">
        <v>1.0197210741834148</v>
      </c>
      <c r="BL76" s="17">
        <v>1.0051403436383619</v>
      </c>
      <c r="BM76" s="17">
        <v>1.0564553875496836</v>
      </c>
      <c r="BN76" s="17">
        <v>1.0114291811346208</v>
      </c>
      <c r="BO76" s="17">
        <v>1.0513769415500178</v>
      </c>
      <c r="BP76" s="17">
        <v>1.0153330610612301</v>
      </c>
      <c r="BQ76" s="17">
        <v>1.0151265696612108</v>
      </c>
      <c r="BR76" s="17">
        <v>1.0081859143419567</v>
      </c>
      <c r="BS76" s="17">
        <v>1.008460268689563</v>
      </c>
      <c r="BT76" s="17">
        <v>1.0282949674653128</v>
      </c>
      <c r="BU76" s="17">
        <v>0.9825710171764398</v>
      </c>
      <c r="BV76" s="17">
        <v>1.0356198543950275</v>
      </c>
      <c r="BW76" s="17">
        <v>1.0132789271128577</v>
      </c>
      <c r="BX76" s="17">
        <v>1.0689009015753643</v>
      </c>
      <c r="BY76" s="17">
        <v>1.0530344672593552</v>
      </c>
      <c r="BZ76" s="17">
        <v>1.0443949956543723</v>
      </c>
      <c r="CA76" s="17">
        <v>1.0291758842032488</v>
      </c>
      <c r="CB76" s="17">
        <v>1.0543254676243246</v>
      </c>
      <c r="CC76" s="17">
        <v>1.0369765769874109</v>
      </c>
      <c r="CD76" s="17">
        <v>1.08050722367157</v>
      </c>
      <c r="CE76" s="17">
        <v>1.0503236330756975</v>
      </c>
      <c r="CF76" s="17">
        <v>1.0703723217463719</v>
      </c>
      <c r="CG76" s="17">
        <v>1.0685244654595702</v>
      </c>
      <c r="CH76" s="17">
        <v>1.0472037931260028</v>
      </c>
      <c r="CI76" s="17">
        <v>1.0418688283203368</v>
      </c>
      <c r="CJ76" s="17">
        <v>1.0742701972959416</v>
      </c>
      <c r="CK76" s="17">
        <v>1.056587856028371</v>
      </c>
      <c r="CL76" s="17">
        <v>1.0662041726894278</v>
      </c>
      <c r="CM76" s="17">
        <v>1.0526873025844194</v>
      </c>
    </row>
    <row r="77" spans="1:91" x14ac:dyDescent="0.25">
      <c r="A77" s="6" t="s">
        <v>104</v>
      </c>
      <c r="B77" s="7">
        <v>2055.9248687220002</v>
      </c>
      <c r="C77" s="7">
        <v>2108.7690661950001</v>
      </c>
      <c r="D77" s="7">
        <v>2101.908417135</v>
      </c>
      <c r="E77" s="7">
        <v>2137.0460568039998</v>
      </c>
      <c r="F77" s="7">
        <v>2142.2291088090001</v>
      </c>
      <c r="G77" s="7">
        <v>2195.234058391</v>
      </c>
      <c r="H77" s="7">
        <v>2280.8857207289998</v>
      </c>
      <c r="I77" s="7">
        <v>2317.8287268529998</v>
      </c>
      <c r="J77" s="7">
        <v>2345.9906716239998</v>
      </c>
      <c r="K77" s="7">
        <v>2425.4037599230001</v>
      </c>
      <c r="L77" s="7">
        <v>2503.7679308299998</v>
      </c>
      <c r="M77" s="7">
        <v>2527.5487126110002</v>
      </c>
      <c r="N77" s="7">
        <v>2610.328802175</v>
      </c>
      <c r="O77" s="7">
        <v>2697.2909603469998</v>
      </c>
      <c r="P77" s="7">
        <v>2784.11809141</v>
      </c>
      <c r="Q77" s="7">
        <v>2858.2437325269998</v>
      </c>
      <c r="R77" s="7">
        <v>2927.3360421470002</v>
      </c>
      <c r="S77" s="7">
        <v>3051.7054841260001</v>
      </c>
      <c r="T77" s="7">
        <v>3141.982081351</v>
      </c>
      <c r="U77" s="7">
        <v>3065.2877413229999</v>
      </c>
      <c r="V77" s="7">
        <v>3335.544117676</v>
      </c>
      <c r="W77" s="7">
        <v>3379.3374735279999</v>
      </c>
      <c r="X77" s="7">
        <v>3453.1603791329999</v>
      </c>
      <c r="Y77" s="7">
        <v>3492.3944549409998</v>
      </c>
      <c r="Z77" s="7">
        <v>3510.1645332050002</v>
      </c>
      <c r="AA77" s="7">
        <v>3555.2697089530002</v>
      </c>
      <c r="AB77" s="7">
        <v>3630.5495190850002</v>
      </c>
      <c r="AC77" s="7">
        <v>3725.074613923</v>
      </c>
      <c r="AD77" s="8">
        <v>3916.8860966799998</v>
      </c>
      <c r="AE77" s="8">
        <v>4018.3087571589999</v>
      </c>
      <c r="AF77" s="6" t="s">
        <v>10</v>
      </c>
      <c r="AG77" s="29">
        <f t="shared" ref="AG77:AG83" si="89">(C77/B77)</f>
        <v>1.02570336994165</v>
      </c>
      <c r="AH77" s="29">
        <f t="shared" ref="AH77:AH83" si="90">(D77/C77)</f>
        <v>0.99674660958851258</v>
      </c>
      <c r="AI77" s="29">
        <f t="shared" ref="AI77:AI83" si="91">(E77/D77)</f>
        <v>1.0167170174411757</v>
      </c>
      <c r="AJ77" s="29">
        <f t="shared" ref="AJ77:AJ83" si="92">(F77/E77)</f>
        <v>1.0024253347224306</v>
      </c>
      <c r="AK77" s="29">
        <f t="shared" ref="AK77:AK83" si="93">(G77/F77)</f>
        <v>1.0247428948491268</v>
      </c>
      <c r="AL77" s="29">
        <f t="shared" ref="AL77:AL83" si="94">(H77/G77)</f>
        <v>1.039017097976686</v>
      </c>
      <c r="AM77" s="29">
        <f t="shared" ref="AM77:AM83" si="95">(I77/H77)</f>
        <v>1.0161967808331023</v>
      </c>
      <c r="AN77" s="29">
        <f t="shared" ref="AN77:AN83" si="96">(J77/I77)</f>
        <v>1.012150140536586</v>
      </c>
      <c r="AO77" s="29">
        <f t="shared" ref="AO77:AO83" si="97">(K77/J77)</f>
        <v>1.0338505558694431</v>
      </c>
      <c r="AP77" s="29">
        <f t="shared" ref="AP77:AP83" si="98">(L77/K77)</f>
        <v>1.0323097424857162</v>
      </c>
      <c r="AQ77" s="29">
        <f t="shared" ref="AQ77:AQ83" si="99">(M77/L77)</f>
        <v>1.0094979975932181</v>
      </c>
      <c r="AR77" s="29">
        <f t="shared" ref="AR77:AR83" si="100">(N77/M77)</f>
        <v>1.0327511351812826</v>
      </c>
      <c r="AS77" s="29">
        <f t="shared" ref="AS77:AS83" si="101">(O77/N77)</f>
        <v>1.0333146376424076</v>
      </c>
      <c r="AT77" s="29">
        <f t="shared" ref="AT77:AT83" si="102">(P77/O77)</f>
        <v>1.0321904949593685</v>
      </c>
      <c r="AU77" s="29">
        <f t="shared" ref="AU77:AU83" si="103">(Q77/P77)</f>
        <v>1.0266244601282193</v>
      </c>
      <c r="AV77" s="29">
        <f t="shared" ref="AV77:AV83" si="104">(R77/Q77)</f>
        <v>1.0241729943579427</v>
      </c>
      <c r="AW77" s="29">
        <f t="shared" ref="AW77:AW83" si="105">(S77/R77)</f>
        <v>1.0424855364018213</v>
      </c>
      <c r="AX77" s="29">
        <f t="shared" ref="AX77:AX83" si="106">(T77/S77)</f>
        <v>1.0295823426259807</v>
      </c>
      <c r="AY77" s="29">
        <f t="shared" ref="AY77:AY83" si="107">(U77/T77)</f>
        <v>0.97559045912985509</v>
      </c>
      <c r="AZ77" s="29">
        <f t="shared" ref="AZ77:AZ83" si="108">(V77/U77)</f>
        <v>1.0881667233746728</v>
      </c>
      <c r="BA77" s="29">
        <f t="shared" ref="BA77:BA83" si="109">(W77/V77)</f>
        <v>1.0131292989410412</v>
      </c>
      <c r="BB77" s="29">
        <f t="shared" ref="BB77:BB83" si="110">(X77/W77)</f>
        <v>1.0218453783273469</v>
      </c>
      <c r="BC77" s="29">
        <f t="shared" ref="BC77:BC83" si="111">(Y77/X77)</f>
        <v>1.011361787898728</v>
      </c>
      <c r="BD77" s="29">
        <f t="shared" ref="BD77:BD83" si="112">(Z77/Y77)</f>
        <v>1.0050882219901762</v>
      </c>
      <c r="BE77" s="29">
        <f t="shared" ref="BE77:BE83" si="113">(AA77/Z77)</f>
        <v>1.0128498750760313</v>
      </c>
      <c r="BF77" s="29">
        <f t="shared" ref="BF77:BF83" si="114">(AB77/AA77)</f>
        <v>1.0211741488817088</v>
      </c>
      <c r="BG77" s="29">
        <f t="shared" ref="BG77:BG83" si="115">(AC77/AB77)</f>
        <v>1.0260360296261219</v>
      </c>
      <c r="BH77" s="29">
        <f t="shared" ref="BH77:BH83" si="116">(AD77/AC77)</f>
        <v>1.0514919840907553</v>
      </c>
      <c r="BI77" s="29">
        <f t="shared" ref="BI77:BI83" si="117">(AE77/AD77)</f>
        <v>1.0258936966701604</v>
      </c>
      <c r="BK77">
        <v>1.02570336994165</v>
      </c>
      <c r="BL77">
        <v>0.99674660958851258</v>
      </c>
      <c r="BM77">
        <v>1.0167170174411757</v>
      </c>
      <c r="BN77">
        <v>1.0024253347224306</v>
      </c>
      <c r="BO77">
        <v>1.0247428948491268</v>
      </c>
      <c r="BP77">
        <v>1.039017097976686</v>
      </c>
      <c r="BQ77">
        <v>1.0161967808331023</v>
      </c>
      <c r="BR77">
        <v>1.012150140536586</v>
      </c>
      <c r="BS77">
        <v>1.0338505558694431</v>
      </c>
      <c r="BT77">
        <v>1.0323097424857162</v>
      </c>
      <c r="BU77">
        <v>1.0094979975932181</v>
      </c>
      <c r="BV77">
        <v>1.0327511351812826</v>
      </c>
      <c r="BW77">
        <v>1.0333146376424076</v>
      </c>
      <c r="BX77">
        <v>1.0321904949593685</v>
      </c>
      <c r="BY77">
        <v>1.0266244601282193</v>
      </c>
      <c r="BZ77">
        <v>1.0241729943579427</v>
      </c>
      <c r="CA77">
        <v>1.0424855364018213</v>
      </c>
      <c r="CB77">
        <v>1.0295823426259807</v>
      </c>
      <c r="CC77">
        <v>0.97559045912985509</v>
      </c>
      <c r="CD77">
        <v>1.0881667233746728</v>
      </c>
      <c r="CE77">
        <v>1.0131292989410412</v>
      </c>
      <c r="CF77">
        <v>1.0218453783273469</v>
      </c>
      <c r="CG77">
        <v>1.011361787898728</v>
      </c>
      <c r="CH77">
        <v>1.0050882219901762</v>
      </c>
      <c r="CI77">
        <v>1.0128498750760313</v>
      </c>
      <c r="CJ77">
        <v>1.0211741488817088</v>
      </c>
      <c r="CK77">
        <v>1.0260360296261219</v>
      </c>
      <c r="CL77">
        <v>1.0514919840907553</v>
      </c>
      <c r="CM77">
        <v>1.0258936966701604</v>
      </c>
    </row>
    <row r="78" spans="1:91" x14ac:dyDescent="0.25">
      <c r="A78" s="6" t="s">
        <v>1</v>
      </c>
      <c r="B78" s="7">
        <v>382.02843030899999</v>
      </c>
      <c r="C78" s="7">
        <v>395.45007453099998</v>
      </c>
      <c r="D78" s="7">
        <v>386.81755018799998</v>
      </c>
      <c r="E78" s="7">
        <v>396.70938494299998</v>
      </c>
      <c r="F78" s="7">
        <v>400.44135451699998</v>
      </c>
      <c r="G78" s="7">
        <v>427.12424988499998</v>
      </c>
      <c r="H78" s="7">
        <v>467.15897965200003</v>
      </c>
      <c r="I78" s="7">
        <v>462.70754000699998</v>
      </c>
      <c r="J78" s="7">
        <v>475.81392822300012</v>
      </c>
      <c r="K78" s="7">
        <v>493.883283156</v>
      </c>
      <c r="L78" s="7">
        <v>505.17551313600001</v>
      </c>
      <c r="M78" s="7">
        <v>519.23906699999998</v>
      </c>
      <c r="N78" s="7">
        <v>521.94281718000002</v>
      </c>
      <c r="O78" s="7">
        <v>544.45909245100006</v>
      </c>
      <c r="P78" s="7">
        <v>559.6870309200001</v>
      </c>
      <c r="Q78" s="7">
        <v>575.17662441900006</v>
      </c>
      <c r="R78" s="7">
        <v>573.38815576400009</v>
      </c>
      <c r="S78" s="7">
        <v>573.01388314999997</v>
      </c>
      <c r="T78" s="7">
        <v>586.74035278899999</v>
      </c>
      <c r="U78" s="7">
        <v>551.22996823999995</v>
      </c>
      <c r="V78" s="7">
        <v>596.5889927149999</v>
      </c>
      <c r="W78" s="7">
        <v>550.09064809799997</v>
      </c>
      <c r="X78" s="7">
        <v>536.66380301699996</v>
      </c>
      <c r="Y78" s="7">
        <v>528.2674475980001</v>
      </c>
      <c r="Z78" s="7">
        <v>482.54679367199998</v>
      </c>
      <c r="AA78" s="7">
        <v>498.79739980199997</v>
      </c>
      <c r="AB78" s="7">
        <v>526.25923290599997</v>
      </c>
      <c r="AC78" s="7">
        <v>553.95981525100001</v>
      </c>
      <c r="AD78" s="8">
        <v>542.87486410999998</v>
      </c>
      <c r="AE78" s="8">
        <v>551.93838035800002</v>
      </c>
      <c r="AF78" s="6" t="s">
        <v>1</v>
      </c>
      <c r="AG78" s="29">
        <f t="shared" si="89"/>
        <v>1.0351325795599664</v>
      </c>
      <c r="AH78" s="29">
        <f t="shared" si="90"/>
        <v>0.97817038129721412</v>
      </c>
      <c r="AI78" s="29">
        <f t="shared" si="91"/>
        <v>1.0255723525217313</v>
      </c>
      <c r="AJ78" s="29">
        <f t="shared" si="92"/>
        <v>1.0094073135540673</v>
      </c>
      <c r="AK78" s="29">
        <f t="shared" si="93"/>
        <v>1.0666337156914878</v>
      </c>
      <c r="AL78" s="29">
        <f t="shared" si="94"/>
        <v>1.0937308752143646</v>
      </c>
      <c r="AM78" s="29">
        <f t="shared" si="95"/>
        <v>0.99047125317313589</v>
      </c>
      <c r="AN78" s="29">
        <f t="shared" si="96"/>
        <v>1.0283254260689201</v>
      </c>
      <c r="AO78" s="29">
        <f t="shared" si="97"/>
        <v>1.0379756746518174</v>
      </c>
      <c r="AP78" s="29">
        <f t="shared" si="98"/>
        <v>1.0228641672336847</v>
      </c>
      <c r="AQ78" s="29">
        <f t="shared" si="99"/>
        <v>1.0278389460658872</v>
      </c>
      <c r="AR78" s="29">
        <f t="shared" si="100"/>
        <v>1.0052071393541735</v>
      </c>
      <c r="AS78" s="29">
        <f t="shared" si="101"/>
        <v>1.0431393526836006</v>
      </c>
      <c r="AT78" s="29">
        <f t="shared" si="102"/>
        <v>1.0279689304121054</v>
      </c>
      <c r="AU78" s="29">
        <f t="shared" si="103"/>
        <v>1.0276754554657779</v>
      </c>
      <c r="AV78" s="29">
        <f t="shared" si="104"/>
        <v>0.99689057486158006</v>
      </c>
      <c r="AW78" s="29">
        <f t="shared" si="105"/>
        <v>0.99934726134427831</v>
      </c>
      <c r="AX78" s="29">
        <f t="shared" si="106"/>
        <v>1.0239548639965619</v>
      </c>
      <c r="AY78" s="29">
        <f t="shared" si="107"/>
        <v>0.93947853700498751</v>
      </c>
      <c r="AZ78" s="29">
        <f t="shared" si="108"/>
        <v>1.0822869348337953</v>
      </c>
      <c r="BA78" s="29">
        <f t="shared" si="109"/>
        <v>0.92205966723356403</v>
      </c>
      <c r="BB78" s="29">
        <f t="shared" si="110"/>
        <v>0.97559157726562917</v>
      </c>
      <c r="BC78" s="29">
        <f t="shared" si="111"/>
        <v>0.9843545337475762</v>
      </c>
      <c r="BD78" s="29">
        <f t="shared" si="112"/>
        <v>0.91345169168781992</v>
      </c>
      <c r="BE78" s="29">
        <f t="shared" si="113"/>
        <v>1.0336767466763979</v>
      </c>
      <c r="BF78" s="29">
        <f t="shared" si="114"/>
        <v>1.0550560871305688</v>
      </c>
      <c r="BG78" s="29">
        <f t="shared" si="115"/>
        <v>1.0526367626692983</v>
      </c>
      <c r="BH78" s="29">
        <f t="shared" si="116"/>
        <v>0.97998961145588259</v>
      </c>
      <c r="BI78" s="29">
        <f t="shared" si="117"/>
        <v>1.0166954059714277</v>
      </c>
      <c r="BK78">
        <v>1.0351325795599664</v>
      </c>
      <c r="BL78">
        <v>0.97817038129721412</v>
      </c>
      <c r="BM78">
        <v>1.0255723525217313</v>
      </c>
      <c r="BN78">
        <v>1.0094073135540673</v>
      </c>
      <c r="BO78">
        <v>1.0666337156914878</v>
      </c>
      <c r="BP78">
        <v>1.0937308752143646</v>
      </c>
      <c r="BQ78">
        <v>0.99047125317313589</v>
      </c>
      <c r="BR78">
        <v>1.0283254260689201</v>
      </c>
      <c r="BS78">
        <v>1.0379756746518174</v>
      </c>
      <c r="BT78">
        <v>1.0228641672336847</v>
      </c>
      <c r="BU78">
        <v>1.0278389460658872</v>
      </c>
      <c r="BV78">
        <v>1.0052071393541735</v>
      </c>
      <c r="BW78">
        <v>1.0431393526836006</v>
      </c>
      <c r="BX78">
        <v>1.0279689304121054</v>
      </c>
      <c r="BY78">
        <v>1.0276754554657779</v>
      </c>
      <c r="BZ78">
        <v>0.99689057486158006</v>
      </c>
      <c r="CA78">
        <v>0.99934726134427831</v>
      </c>
      <c r="CB78">
        <v>1.0239548639965619</v>
      </c>
      <c r="CC78">
        <v>0.93947853700498751</v>
      </c>
      <c r="CD78">
        <v>1.0822869348337953</v>
      </c>
      <c r="CE78">
        <v>0.92205966723356403</v>
      </c>
      <c r="CF78">
        <v>0.97559157726562917</v>
      </c>
      <c r="CG78">
        <v>0.9843545337475762</v>
      </c>
      <c r="CH78">
        <v>0.91345169168781992</v>
      </c>
      <c r="CI78">
        <v>1.0336767466763979</v>
      </c>
      <c r="CJ78">
        <v>1.0550560871305688</v>
      </c>
      <c r="CK78">
        <v>1.0526367626692983</v>
      </c>
      <c r="CL78">
        <v>0.97998961145588259</v>
      </c>
      <c r="CM78">
        <v>1.0166954059714277</v>
      </c>
    </row>
    <row r="79" spans="1:91" x14ac:dyDescent="0.25">
      <c r="A79" s="6" t="s">
        <v>2</v>
      </c>
      <c r="B79" s="7">
        <v>370.21938677899999</v>
      </c>
      <c r="C79" s="7">
        <v>382.93288027800003</v>
      </c>
      <c r="D79" s="7">
        <v>372.63119213599998</v>
      </c>
      <c r="E79" s="7">
        <v>382.86813282899999</v>
      </c>
      <c r="F79" s="7">
        <v>386.356497203</v>
      </c>
      <c r="G79" s="7">
        <v>411.65128456600002</v>
      </c>
      <c r="H79" s="7">
        <v>449.99297880500001</v>
      </c>
      <c r="I79" s="7">
        <v>442.85554317200001</v>
      </c>
      <c r="J79" s="7">
        <v>454.94092077099998</v>
      </c>
      <c r="K79" s="7">
        <v>470.85329450699999</v>
      </c>
      <c r="L79" s="7">
        <v>481.04651533399999</v>
      </c>
      <c r="M79" s="7">
        <v>493.235058772</v>
      </c>
      <c r="N79" s="7">
        <v>494.39482732300002</v>
      </c>
      <c r="O79" s="7">
        <v>512.52810805399997</v>
      </c>
      <c r="P79" s="7">
        <v>525.35302571099999</v>
      </c>
      <c r="Q79" s="7">
        <v>536.35565197699998</v>
      </c>
      <c r="R79" s="7">
        <v>530.58412686099996</v>
      </c>
      <c r="S79" s="7">
        <v>524.75290541000004</v>
      </c>
      <c r="T79" s="7">
        <v>538.00433891499995</v>
      </c>
      <c r="U79" s="7">
        <v>504.78698379399998</v>
      </c>
      <c r="V79" s="7">
        <v>545.79103987800011</v>
      </c>
      <c r="W79" s="7">
        <v>493.32362565300002</v>
      </c>
      <c r="X79" s="7">
        <v>479.49179954700003</v>
      </c>
      <c r="Y79" s="7">
        <v>470.09046055900012</v>
      </c>
      <c r="Z79" s="7">
        <v>421.98581501400002</v>
      </c>
      <c r="AA79" s="7">
        <v>438.22539139000003</v>
      </c>
      <c r="AB79" s="7">
        <v>467.071261682</v>
      </c>
      <c r="AC79" s="7">
        <v>486.59035420999999</v>
      </c>
      <c r="AD79" s="8">
        <v>478.87241310299999</v>
      </c>
      <c r="AE79" s="8">
        <v>493.90513387599998</v>
      </c>
      <c r="AF79" s="6" t="s">
        <v>2</v>
      </c>
      <c r="AG79" s="29">
        <f t="shared" si="89"/>
        <v>1.0343404315198363</v>
      </c>
      <c r="AH79" s="29">
        <f t="shared" si="90"/>
        <v>0.97309792741087875</v>
      </c>
      <c r="AI79" s="29">
        <f t="shared" si="91"/>
        <v>1.0274720445014807</v>
      </c>
      <c r="AJ79" s="29">
        <f t="shared" si="92"/>
        <v>1.0091111379477435</v>
      </c>
      <c r="AK79" s="29">
        <f t="shared" si="93"/>
        <v>1.0654700711548009</v>
      </c>
      <c r="AL79" s="29">
        <f t="shared" si="94"/>
        <v>1.0931411990598383</v>
      </c>
      <c r="AM79" s="29">
        <f t="shared" si="95"/>
        <v>0.9841387844495838</v>
      </c>
      <c r="AN79" s="29">
        <f t="shared" si="96"/>
        <v>1.0272896608958244</v>
      </c>
      <c r="AO79" s="29">
        <f t="shared" si="97"/>
        <v>1.0349767915118142</v>
      </c>
      <c r="AP79" s="29">
        <f t="shared" si="98"/>
        <v>1.0216484007777256</v>
      </c>
      <c r="AQ79" s="29">
        <f t="shared" si="99"/>
        <v>1.0253375568671093</v>
      </c>
      <c r="AR79" s="29">
        <f t="shared" si="100"/>
        <v>1.0023513505992203</v>
      </c>
      <c r="AS79" s="29">
        <f t="shared" si="101"/>
        <v>1.036677731498904</v>
      </c>
      <c r="AT79" s="29">
        <f t="shared" si="102"/>
        <v>1.0250228571964461</v>
      </c>
      <c r="AU79" s="29">
        <f t="shared" si="103"/>
        <v>1.0209433004618358</v>
      </c>
      <c r="AV79" s="29">
        <f t="shared" si="104"/>
        <v>0.98923936926044076</v>
      </c>
      <c r="AW79" s="29">
        <f t="shared" si="105"/>
        <v>0.98900980795355087</v>
      </c>
      <c r="AX79" s="29">
        <f t="shared" si="106"/>
        <v>1.0252527110729313</v>
      </c>
      <c r="AY79" s="29">
        <f t="shared" si="107"/>
        <v>0.93825820217734712</v>
      </c>
      <c r="AZ79" s="29">
        <f t="shared" si="108"/>
        <v>1.0812304148094547</v>
      </c>
      <c r="BA79" s="29">
        <f t="shared" si="109"/>
        <v>0.90386904439338533</v>
      </c>
      <c r="BB79" s="29">
        <f t="shared" si="110"/>
        <v>0.97196196292506531</v>
      </c>
      <c r="BC79" s="29">
        <f t="shared" si="111"/>
        <v>0.98039311830383369</v>
      </c>
      <c r="BD79" s="29">
        <f t="shared" si="112"/>
        <v>0.89766938582885247</v>
      </c>
      <c r="BE79" s="29">
        <f t="shared" si="113"/>
        <v>1.0384837020539688</v>
      </c>
      <c r="BF79" s="29">
        <f t="shared" si="114"/>
        <v>1.0658242786902516</v>
      </c>
      <c r="BG79" s="29">
        <f t="shared" si="115"/>
        <v>1.0417903950196135</v>
      </c>
      <c r="BH79" s="29">
        <f t="shared" si="116"/>
        <v>0.9841387297544556</v>
      </c>
      <c r="BI79" s="29">
        <f t="shared" si="117"/>
        <v>1.0313919122540196</v>
      </c>
      <c r="BK79">
        <v>1.0343404315198363</v>
      </c>
      <c r="BL79">
        <v>0.97309792741087875</v>
      </c>
      <c r="BM79">
        <v>1.0274720445014807</v>
      </c>
      <c r="BN79">
        <v>1.0091111379477435</v>
      </c>
      <c r="BO79">
        <v>1.0654700711548009</v>
      </c>
      <c r="BP79">
        <v>1.0931411990598383</v>
      </c>
      <c r="BQ79">
        <v>0.9841387844495838</v>
      </c>
      <c r="BR79">
        <v>1.0272896608958244</v>
      </c>
      <c r="BS79">
        <v>1.0349767915118142</v>
      </c>
      <c r="BT79">
        <v>1.0216484007777256</v>
      </c>
      <c r="BU79">
        <v>1.0253375568671093</v>
      </c>
      <c r="BV79">
        <v>1.0023513505992203</v>
      </c>
      <c r="BW79">
        <v>1.036677731498904</v>
      </c>
      <c r="BX79">
        <v>1.0250228571964461</v>
      </c>
      <c r="BY79">
        <v>1.0209433004618358</v>
      </c>
      <c r="BZ79">
        <v>0.98923936926044076</v>
      </c>
      <c r="CA79">
        <v>0.98900980795355087</v>
      </c>
      <c r="CB79">
        <v>1.0252527110729313</v>
      </c>
      <c r="CC79">
        <v>0.93825820217734712</v>
      </c>
      <c r="CD79">
        <v>1.0812304148094547</v>
      </c>
      <c r="CE79">
        <v>0.90386904439338533</v>
      </c>
      <c r="CF79">
        <v>0.97196196292506531</v>
      </c>
      <c r="CG79">
        <v>0.98039311830383369</v>
      </c>
      <c r="CH79">
        <v>0.89766938582885247</v>
      </c>
      <c r="CI79">
        <v>1.0384837020539688</v>
      </c>
      <c r="CJ79">
        <v>1.0658242786902516</v>
      </c>
      <c r="CK79">
        <v>1.0417903950196135</v>
      </c>
      <c r="CL79">
        <v>0.9841387297544556</v>
      </c>
      <c r="CM79">
        <v>1.0313919122540196</v>
      </c>
    </row>
    <row r="80" spans="1:91" x14ac:dyDescent="0.25">
      <c r="A80" s="6" t="s">
        <v>5</v>
      </c>
      <c r="B80" s="7">
        <v>704.31848700900002</v>
      </c>
      <c r="C80" s="7">
        <v>716.45599314300011</v>
      </c>
      <c r="D80" s="7">
        <v>678.81417786600002</v>
      </c>
      <c r="E80" s="7">
        <v>651.02333507399999</v>
      </c>
      <c r="F80" s="7">
        <v>601.46368344199993</v>
      </c>
      <c r="G80" s="7">
        <v>573.24707671099998</v>
      </c>
      <c r="H80" s="7">
        <v>569.809323221</v>
      </c>
      <c r="I80" s="7">
        <v>547.31144143600011</v>
      </c>
      <c r="J80" s="7">
        <v>548.21990230900008</v>
      </c>
      <c r="K80" s="7">
        <v>565.61034408499995</v>
      </c>
      <c r="L80" s="7">
        <v>567.46693861900008</v>
      </c>
      <c r="M80" s="7">
        <v>574.8261567620001</v>
      </c>
      <c r="N80" s="7">
        <v>579.5578894680001</v>
      </c>
      <c r="O80" s="7">
        <v>606.24494021499993</v>
      </c>
      <c r="P80" s="7">
        <v>615.41727062900009</v>
      </c>
      <c r="Q80" s="7">
        <v>622.05533628900002</v>
      </c>
      <c r="R80" s="7">
        <v>632.70328943200002</v>
      </c>
      <c r="S80" s="7">
        <v>646.12683670600006</v>
      </c>
      <c r="T80" s="7">
        <v>650.133263661</v>
      </c>
      <c r="U80" s="7">
        <v>599.95353282099995</v>
      </c>
      <c r="V80" s="7">
        <v>654.62089682700002</v>
      </c>
      <c r="W80" s="7">
        <v>674.59140230200001</v>
      </c>
      <c r="X80" s="7">
        <v>668.063289661</v>
      </c>
      <c r="Y80" s="7">
        <v>653.61280870600001</v>
      </c>
      <c r="Z80" s="7">
        <v>647.85777908300008</v>
      </c>
      <c r="AA80" s="7">
        <v>615.523680775</v>
      </c>
      <c r="AB80" s="7">
        <v>607.93456369400008</v>
      </c>
      <c r="AC80" s="7">
        <v>625.19811627899992</v>
      </c>
      <c r="AD80" s="8">
        <v>657.43697533599993</v>
      </c>
      <c r="AE80" s="8">
        <v>668.40487739599996</v>
      </c>
      <c r="AF80" s="6" t="s">
        <v>5</v>
      </c>
      <c r="AG80" s="29">
        <f t="shared" si="89"/>
        <v>1.0172329796219661</v>
      </c>
      <c r="AH80" s="29">
        <f t="shared" si="90"/>
        <v>0.94746109232491682</v>
      </c>
      <c r="AI80" s="29">
        <f t="shared" si="91"/>
        <v>0.9590597195842806</v>
      </c>
      <c r="AJ80" s="29">
        <f t="shared" si="92"/>
        <v>0.92387423159514437</v>
      </c>
      <c r="AK80" s="29">
        <f t="shared" si="93"/>
        <v>0.95308676565553452</v>
      </c>
      <c r="AL80" s="29">
        <f t="shared" si="94"/>
        <v>0.99400301609957775</v>
      </c>
      <c r="AM80" s="29">
        <f t="shared" si="95"/>
        <v>0.9605168240178581</v>
      </c>
      <c r="AN80" s="29">
        <f t="shared" si="96"/>
        <v>1.0016598609205325</v>
      </c>
      <c r="AO80" s="29">
        <f t="shared" si="97"/>
        <v>1.0317216534875049</v>
      </c>
      <c r="AP80" s="29">
        <f t="shared" si="98"/>
        <v>1.0032824621285941</v>
      </c>
      <c r="AQ80" s="29">
        <f t="shared" si="99"/>
        <v>1.0129685407944815</v>
      </c>
      <c r="AR80" s="29">
        <f t="shared" si="100"/>
        <v>1.0082315890645164</v>
      </c>
      <c r="AS80" s="29">
        <f t="shared" si="101"/>
        <v>1.0460472564207468</v>
      </c>
      <c r="AT80" s="29">
        <f t="shared" si="102"/>
        <v>1.0151297434511326</v>
      </c>
      <c r="AU80" s="29">
        <f t="shared" si="103"/>
        <v>1.01078628432578</v>
      </c>
      <c r="AV80" s="29">
        <f t="shared" si="104"/>
        <v>1.0171173728795939</v>
      </c>
      <c r="AW80" s="29">
        <f t="shared" si="105"/>
        <v>1.0212161806303408</v>
      </c>
      <c r="AX80" s="29">
        <f t="shared" si="106"/>
        <v>1.0062006818590372</v>
      </c>
      <c r="AY80" s="29">
        <f t="shared" si="107"/>
        <v>0.92281623838560378</v>
      </c>
      <c r="AZ80" s="29">
        <f t="shared" si="108"/>
        <v>1.0911193301070374</v>
      </c>
      <c r="BA80" s="29">
        <f t="shared" si="109"/>
        <v>1.0305069782706275</v>
      </c>
      <c r="BB80" s="29">
        <f t="shared" si="110"/>
        <v>0.99032286415343684</v>
      </c>
      <c r="BC80" s="29">
        <f t="shared" si="111"/>
        <v>0.97836959285349645</v>
      </c>
      <c r="BD80" s="29">
        <f t="shared" si="112"/>
        <v>0.99119504766989874</v>
      </c>
      <c r="BE80" s="29">
        <f t="shared" si="113"/>
        <v>0.95009074622247047</v>
      </c>
      <c r="BF80" s="29">
        <f t="shared" si="114"/>
        <v>0.98767047098586924</v>
      </c>
      <c r="BG80" s="29">
        <f t="shared" si="115"/>
        <v>1.0283970572097449</v>
      </c>
      <c r="BH80" s="29">
        <f t="shared" si="116"/>
        <v>1.0515658288429857</v>
      </c>
      <c r="BI80" s="29">
        <f t="shared" si="117"/>
        <v>1.0166828189947708</v>
      </c>
      <c r="BK80">
        <v>1.0172329796219661</v>
      </c>
      <c r="BL80">
        <v>0.94746109232491682</v>
      </c>
      <c r="BM80">
        <v>0.9590597195842806</v>
      </c>
      <c r="BN80">
        <v>0.92387423159514437</v>
      </c>
      <c r="BO80">
        <v>0.95308676565553452</v>
      </c>
      <c r="BP80">
        <v>0.99400301609957775</v>
      </c>
      <c r="BQ80">
        <v>0.9605168240178581</v>
      </c>
      <c r="BR80">
        <v>1.0016598609205325</v>
      </c>
      <c r="BS80">
        <v>1.0317216534875049</v>
      </c>
      <c r="BT80">
        <v>1.0032824621285941</v>
      </c>
      <c r="BU80">
        <v>1.0129685407944815</v>
      </c>
      <c r="BV80">
        <v>1.0082315890645164</v>
      </c>
      <c r="BW80">
        <v>1.0460472564207468</v>
      </c>
      <c r="BX80">
        <v>1.0151297434511326</v>
      </c>
      <c r="BY80">
        <v>1.01078628432578</v>
      </c>
      <c r="BZ80">
        <v>1.0171173728795939</v>
      </c>
      <c r="CA80">
        <v>1.0212161806303408</v>
      </c>
      <c r="CB80">
        <v>1.0062006818590372</v>
      </c>
      <c r="CC80">
        <v>0.92281623838560378</v>
      </c>
      <c r="CD80">
        <v>1.0911193301070374</v>
      </c>
      <c r="CE80">
        <v>1.0305069782706275</v>
      </c>
      <c r="CF80">
        <v>0.99032286415343684</v>
      </c>
      <c r="CG80">
        <v>0.97836959285349645</v>
      </c>
      <c r="CH80">
        <v>0.99119504766989874</v>
      </c>
      <c r="CI80">
        <v>0.95009074622247047</v>
      </c>
      <c r="CJ80">
        <v>0.98767047098586924</v>
      </c>
      <c r="CK80">
        <v>1.0283970572097449</v>
      </c>
      <c r="CL80">
        <v>1.0515658288429857</v>
      </c>
      <c r="CM80">
        <v>1.0166828189947708</v>
      </c>
    </row>
    <row r="81" spans="1:91" x14ac:dyDescent="0.25">
      <c r="A81" s="6" t="s">
        <v>4</v>
      </c>
      <c r="B81" s="7">
        <v>142.28962167500001</v>
      </c>
      <c r="C81" s="7">
        <v>157.749546216</v>
      </c>
      <c r="D81" s="7">
        <v>166.160077481</v>
      </c>
      <c r="E81" s="7">
        <v>174.873171114</v>
      </c>
      <c r="F81" s="7">
        <v>192.130821475</v>
      </c>
      <c r="G81" s="7">
        <v>205.54629085400001</v>
      </c>
      <c r="H81" s="7">
        <v>221.18198289099999</v>
      </c>
      <c r="I81" s="7">
        <v>240.973287016</v>
      </c>
      <c r="J81" s="7">
        <v>250.430921181</v>
      </c>
      <c r="K81" s="7">
        <v>268.751954404</v>
      </c>
      <c r="L81" s="7">
        <v>282.30797543099999</v>
      </c>
      <c r="M81" s="7">
        <v>298.55792319800003</v>
      </c>
      <c r="N81" s="7">
        <v>317.10803077399999</v>
      </c>
      <c r="O81" s="7">
        <v>341.076786148</v>
      </c>
      <c r="P81" s="7">
        <v>365.25509280699998</v>
      </c>
      <c r="Q81" s="7">
        <v>386.39108191000003</v>
      </c>
      <c r="R81" s="7">
        <v>417.92925663099999</v>
      </c>
      <c r="S81" s="7">
        <v>448.18457066299999</v>
      </c>
      <c r="T81" s="7">
        <v>471.10593567299998</v>
      </c>
      <c r="U81" s="7">
        <v>490.68218718499998</v>
      </c>
      <c r="V81" s="7">
        <v>562.66456084100002</v>
      </c>
      <c r="W81" s="7">
        <v>586.22480719299995</v>
      </c>
      <c r="X81" s="7">
        <v>611.106328426</v>
      </c>
      <c r="Y81" s="7">
        <v>639.96955017300002</v>
      </c>
      <c r="Z81" s="7">
        <v>658.13017336000007</v>
      </c>
      <c r="AA81" s="7">
        <v>661.822070338</v>
      </c>
      <c r="AB81" s="7">
        <v>689.08159483299994</v>
      </c>
      <c r="AC81" s="7">
        <v>716.01420761899999</v>
      </c>
      <c r="AD81" s="8">
        <v>773.92351271100006</v>
      </c>
      <c r="AE81" s="8">
        <v>798.47004888000004</v>
      </c>
      <c r="AF81" s="6" t="s">
        <v>4</v>
      </c>
      <c r="AG81" s="29">
        <f t="shared" si="89"/>
        <v>1.1086511044095093</v>
      </c>
      <c r="AH81" s="29">
        <f t="shared" si="90"/>
        <v>1.0533157239861966</v>
      </c>
      <c r="AI81" s="29">
        <f t="shared" si="91"/>
        <v>1.0524379487846371</v>
      </c>
      <c r="AJ81" s="29">
        <f t="shared" si="92"/>
        <v>1.0986866667486102</v>
      </c>
      <c r="AK81" s="29">
        <f t="shared" si="93"/>
        <v>1.0698246604891846</v>
      </c>
      <c r="AL81" s="29">
        <f t="shared" si="94"/>
        <v>1.0760689573722644</v>
      </c>
      <c r="AM81" s="29">
        <f t="shared" si="95"/>
        <v>1.0894797300680377</v>
      </c>
      <c r="AN81" s="29">
        <f t="shared" si="96"/>
        <v>1.0392476455880857</v>
      </c>
      <c r="AO81" s="29">
        <f t="shared" si="97"/>
        <v>1.0731580315106473</v>
      </c>
      <c r="AP81" s="29">
        <f t="shared" si="98"/>
        <v>1.0504406416580769</v>
      </c>
      <c r="AQ81" s="29">
        <f t="shared" si="99"/>
        <v>1.0575610651530167</v>
      </c>
      <c r="AR81" s="29">
        <f t="shared" si="100"/>
        <v>1.0621323573573285</v>
      </c>
      <c r="AS81" s="29">
        <f t="shared" si="101"/>
        <v>1.0755854568409915</v>
      </c>
      <c r="AT81" s="29">
        <f t="shared" si="102"/>
        <v>1.0708881625514923</v>
      </c>
      <c r="AU81" s="29">
        <f t="shared" si="103"/>
        <v>1.0578663775515602</v>
      </c>
      <c r="AV81" s="29">
        <f t="shared" si="104"/>
        <v>1.0816224188330152</v>
      </c>
      <c r="AW81" s="29">
        <f t="shared" si="105"/>
        <v>1.0723933860861843</v>
      </c>
      <c r="AX81" s="29">
        <f t="shared" si="106"/>
        <v>1.0511426910036024</v>
      </c>
      <c r="AY81" s="29">
        <f t="shared" si="107"/>
        <v>1.0415538205521317</v>
      </c>
      <c r="AZ81" s="29">
        <f t="shared" si="108"/>
        <v>1.146698566884925</v>
      </c>
      <c r="BA81" s="29">
        <f t="shared" si="109"/>
        <v>1.0418726324558012</v>
      </c>
      <c r="BB81" s="29">
        <f t="shared" si="110"/>
        <v>1.0424436511858639</v>
      </c>
      <c r="BC81" s="29">
        <f t="shared" si="111"/>
        <v>1.0472310961356623</v>
      </c>
      <c r="BD81" s="29">
        <f t="shared" si="112"/>
        <v>1.0283773238618787</v>
      </c>
      <c r="BE81" s="29">
        <f t="shared" si="113"/>
        <v>1.0056096759082651</v>
      </c>
      <c r="BF81" s="29">
        <f t="shared" si="114"/>
        <v>1.0411885999526704</v>
      </c>
      <c r="BG81" s="29">
        <f t="shared" si="115"/>
        <v>1.0390847948747306</v>
      </c>
      <c r="BH81" s="29">
        <f t="shared" si="116"/>
        <v>1.0808773128742359</v>
      </c>
      <c r="BI81" s="29">
        <f t="shared" si="117"/>
        <v>1.031717005318801</v>
      </c>
      <c r="BK81">
        <v>1.1086511044095093</v>
      </c>
      <c r="BL81">
        <v>1.0533157239861966</v>
      </c>
      <c r="BM81">
        <v>1.0524379487846371</v>
      </c>
      <c r="BN81">
        <v>1.0986866667486102</v>
      </c>
      <c r="BO81">
        <v>1.0698246604891846</v>
      </c>
      <c r="BP81">
        <v>1.0760689573722644</v>
      </c>
      <c r="BQ81">
        <v>1.0894797300680377</v>
      </c>
      <c r="BR81">
        <v>1.0392476455880857</v>
      </c>
      <c r="BS81">
        <v>1.0731580315106473</v>
      </c>
      <c r="BT81">
        <v>1.0504406416580769</v>
      </c>
      <c r="BU81">
        <v>1.0575610651530167</v>
      </c>
      <c r="BV81">
        <v>1.0621323573573285</v>
      </c>
      <c r="BW81">
        <v>1.0755854568409915</v>
      </c>
      <c r="BX81">
        <v>1.0708881625514923</v>
      </c>
      <c r="BY81">
        <v>1.0578663775515602</v>
      </c>
      <c r="BZ81">
        <v>1.0816224188330152</v>
      </c>
      <c r="CA81">
        <v>1.0723933860861843</v>
      </c>
      <c r="CB81">
        <v>1.0511426910036024</v>
      </c>
      <c r="CC81">
        <v>1.0415538205521317</v>
      </c>
      <c r="CD81">
        <v>1.146698566884925</v>
      </c>
      <c r="CE81">
        <v>1.0418726324558012</v>
      </c>
      <c r="CF81">
        <v>1.0424436511858639</v>
      </c>
      <c r="CG81">
        <v>1.0472310961356623</v>
      </c>
      <c r="CH81">
        <v>1.0283773238618787</v>
      </c>
      <c r="CI81">
        <v>1.0056096759082651</v>
      </c>
      <c r="CJ81">
        <v>1.0411885999526704</v>
      </c>
      <c r="CK81">
        <v>1.0390847948747306</v>
      </c>
      <c r="CL81">
        <v>1.0808773128742359</v>
      </c>
      <c r="CM81">
        <v>1.031717005318801</v>
      </c>
    </row>
    <row r="82" spans="1:91" x14ac:dyDescent="0.25">
      <c r="A82" s="6" t="s">
        <v>3</v>
      </c>
      <c r="B82" s="7">
        <v>86.372986638</v>
      </c>
      <c r="C82" s="7">
        <v>90.63904752900001</v>
      </c>
      <c r="D82" s="7">
        <v>99.861971210000007</v>
      </c>
      <c r="E82" s="7">
        <v>111.744993076</v>
      </c>
      <c r="F82" s="7">
        <v>125.824046727</v>
      </c>
      <c r="G82" s="7">
        <v>132.57599273899999</v>
      </c>
      <c r="H82" s="7">
        <v>136.79399938899999</v>
      </c>
      <c r="I82" s="7">
        <v>147.59804652700001</v>
      </c>
      <c r="J82" s="7">
        <v>157.09599561799999</v>
      </c>
      <c r="K82" s="7">
        <v>167.645961994</v>
      </c>
      <c r="L82" s="7">
        <v>174.305963131</v>
      </c>
      <c r="M82" s="7">
        <v>186.04527329199999</v>
      </c>
      <c r="N82" s="7">
        <v>201.36338758700001</v>
      </c>
      <c r="O82" s="7">
        <v>214.23568694400001</v>
      </c>
      <c r="P82" s="7">
        <v>235.197202358</v>
      </c>
      <c r="Q82" s="7">
        <v>255.29887284200001</v>
      </c>
      <c r="R82" s="7">
        <v>278.63213541800002</v>
      </c>
      <c r="S82" s="7">
        <v>302.51004887599998</v>
      </c>
      <c r="T82" s="7">
        <v>331.81027255499998</v>
      </c>
      <c r="U82" s="7">
        <v>342.83633456799998</v>
      </c>
      <c r="V82" s="7">
        <v>374.35917024899999</v>
      </c>
      <c r="W82" s="7">
        <v>394.89923989599998</v>
      </c>
      <c r="X82" s="7">
        <v>410.80800325799999</v>
      </c>
      <c r="Y82" s="7">
        <v>424.35686893399998</v>
      </c>
      <c r="Z82" s="7">
        <v>450.82297739400002</v>
      </c>
      <c r="AA82" s="7">
        <v>479.536048859</v>
      </c>
      <c r="AB82" s="7">
        <v>499.17049324700002</v>
      </c>
      <c r="AC82" s="7">
        <v>515.870581098</v>
      </c>
      <c r="AD82" s="8">
        <v>538.15617345300006</v>
      </c>
      <c r="AE82" s="8">
        <v>556.528451969</v>
      </c>
      <c r="AF82" s="6" t="s">
        <v>3</v>
      </c>
      <c r="AG82" s="29">
        <f t="shared" si="89"/>
        <v>1.0493911471289004</v>
      </c>
      <c r="AH82" s="29">
        <f t="shared" si="90"/>
        <v>1.1017544196727036</v>
      </c>
      <c r="AI82" s="29">
        <f t="shared" si="91"/>
        <v>1.1189944652805937</v>
      </c>
      <c r="AJ82" s="29">
        <f t="shared" si="92"/>
        <v>1.1259927023434915</v>
      </c>
      <c r="AK82" s="29">
        <f t="shared" si="93"/>
        <v>1.0536618093888657</v>
      </c>
      <c r="AL82" s="29">
        <f t="shared" si="94"/>
        <v>1.0318157651536799</v>
      </c>
      <c r="AM82" s="29">
        <f t="shared" si="95"/>
        <v>1.0789804171692987</v>
      </c>
      <c r="AN82" s="29">
        <f t="shared" si="96"/>
        <v>1.0643501002519198</v>
      </c>
      <c r="AO82" s="29">
        <f t="shared" si="97"/>
        <v>1.067156176288883</v>
      </c>
      <c r="AP82" s="29">
        <f t="shared" si="98"/>
        <v>1.0397265824824242</v>
      </c>
      <c r="AQ82" s="29">
        <f t="shared" si="99"/>
        <v>1.0673488729251179</v>
      </c>
      <c r="AR82" s="29">
        <f t="shared" si="100"/>
        <v>1.0823354123646993</v>
      </c>
      <c r="AS82" s="29">
        <f t="shared" si="101"/>
        <v>1.0639257191252729</v>
      </c>
      <c r="AT82" s="29">
        <f t="shared" si="102"/>
        <v>1.0978432478407727</v>
      </c>
      <c r="AU82" s="29">
        <f t="shared" si="103"/>
        <v>1.0854673026824644</v>
      </c>
      <c r="AV82" s="29">
        <f t="shared" si="104"/>
        <v>1.0913958699317898</v>
      </c>
      <c r="AW82" s="29">
        <f t="shared" si="105"/>
        <v>1.0856969115288106</v>
      </c>
      <c r="AX82" s="29">
        <f t="shared" si="106"/>
        <v>1.0968570260322501</v>
      </c>
      <c r="AY82" s="29">
        <f t="shared" si="107"/>
        <v>1.0332300200596483</v>
      </c>
      <c r="AZ82" s="29">
        <f t="shared" si="108"/>
        <v>1.0919471844217481</v>
      </c>
      <c r="BA82" s="29">
        <f t="shared" si="109"/>
        <v>1.054867280620742</v>
      </c>
      <c r="BB82" s="29">
        <f t="shared" si="110"/>
        <v>1.0402856266985718</v>
      </c>
      <c r="BC82" s="29">
        <f t="shared" si="111"/>
        <v>1.0329810168461857</v>
      </c>
      <c r="BD82" s="29">
        <f t="shared" si="112"/>
        <v>1.0623675740809473</v>
      </c>
      <c r="BE82" s="29">
        <f t="shared" si="113"/>
        <v>1.0636903461109659</v>
      </c>
      <c r="BF82" s="29">
        <f t="shared" si="114"/>
        <v>1.0409446681531407</v>
      </c>
      <c r="BG82" s="29">
        <f t="shared" si="115"/>
        <v>1.0334556791255216</v>
      </c>
      <c r="BH82" s="29">
        <f t="shared" si="116"/>
        <v>1.0431999675336525</v>
      </c>
      <c r="BI82" s="29">
        <f t="shared" si="117"/>
        <v>1.0341393064361166</v>
      </c>
      <c r="BK82">
        <v>1.0493911471289004</v>
      </c>
      <c r="BL82">
        <v>1.1017544196727036</v>
      </c>
      <c r="BM82">
        <v>1.1189944652805937</v>
      </c>
      <c r="BN82">
        <v>1.1259927023434915</v>
      </c>
      <c r="BO82">
        <v>1.0536618093888657</v>
      </c>
      <c r="BP82">
        <v>1.0318157651536799</v>
      </c>
      <c r="BQ82">
        <v>1.0789804171692987</v>
      </c>
      <c r="BR82">
        <v>1.0643501002519198</v>
      </c>
      <c r="BS82">
        <v>1.067156176288883</v>
      </c>
      <c r="BT82">
        <v>1.0397265824824242</v>
      </c>
      <c r="BU82">
        <v>1.0673488729251179</v>
      </c>
      <c r="BV82">
        <v>1.0823354123646993</v>
      </c>
      <c r="BW82">
        <v>1.0639257191252729</v>
      </c>
      <c r="BX82">
        <v>1.0978432478407727</v>
      </c>
      <c r="BY82">
        <v>1.0854673026824644</v>
      </c>
      <c r="BZ82">
        <v>1.0913958699317898</v>
      </c>
      <c r="CA82">
        <v>1.0856969115288106</v>
      </c>
      <c r="CB82">
        <v>1.0968570260322501</v>
      </c>
      <c r="CC82">
        <v>1.0332300200596483</v>
      </c>
      <c r="CD82">
        <v>1.0919471844217481</v>
      </c>
      <c r="CE82">
        <v>1.054867280620742</v>
      </c>
      <c r="CF82">
        <v>1.0402856266985718</v>
      </c>
      <c r="CG82">
        <v>1.0329810168461857</v>
      </c>
      <c r="CH82">
        <v>1.0623675740809473</v>
      </c>
      <c r="CI82">
        <v>1.0636903461109659</v>
      </c>
      <c r="CJ82">
        <v>1.0409446681531407</v>
      </c>
      <c r="CK82">
        <v>1.0334556791255216</v>
      </c>
      <c r="CL82">
        <v>1.0431999675336525</v>
      </c>
      <c r="CM82">
        <v>1.0341393064361166</v>
      </c>
    </row>
    <row r="83" spans="1:91" ht="15.75" thickBot="1" x14ac:dyDescent="0.3">
      <c r="A83" s="6" t="s">
        <v>13</v>
      </c>
      <c r="B83" s="7">
        <v>534.0391559200001</v>
      </c>
      <c r="C83" s="7">
        <v>535.57117906200006</v>
      </c>
      <c r="D83" s="7">
        <v>549.86133708800003</v>
      </c>
      <c r="E83" s="7">
        <v>574.24192861500001</v>
      </c>
      <c r="F83" s="7">
        <v>586.37034907999998</v>
      </c>
      <c r="G83" s="7">
        <v>609.31412998300004</v>
      </c>
      <c r="H83" s="7">
        <v>622.02995843500003</v>
      </c>
      <c r="I83" s="7">
        <v>643.81800806400008</v>
      </c>
      <c r="J83" s="7">
        <v>629.89499167000008</v>
      </c>
      <c r="K83" s="7">
        <v>634.39300180300006</v>
      </c>
      <c r="L83" s="7">
        <v>661.26154692099999</v>
      </c>
      <c r="M83" s="7">
        <v>629.95621844300001</v>
      </c>
      <c r="N83" s="7">
        <v>651.14448558900006</v>
      </c>
      <c r="O83" s="7">
        <v>630.69987921400002</v>
      </c>
      <c r="P83" s="7">
        <v>633.90437091399997</v>
      </c>
      <c r="Q83" s="7">
        <v>623.17174825900008</v>
      </c>
      <c r="R83" s="7">
        <v>614.04061737999996</v>
      </c>
      <c r="S83" s="7">
        <v>654.19978613000001</v>
      </c>
      <c r="T83" s="7">
        <v>658.99726915199994</v>
      </c>
      <c r="U83" s="7">
        <v>646.78773041500006</v>
      </c>
      <c r="V83" s="7">
        <v>683.10739161800007</v>
      </c>
      <c r="W83" s="7">
        <v>692.97453794900002</v>
      </c>
      <c r="X83" s="7">
        <v>728.31280304000006</v>
      </c>
      <c r="Y83" s="7">
        <v>739.35273211900005</v>
      </c>
      <c r="Z83" s="7">
        <v>750.47073050199992</v>
      </c>
      <c r="AA83" s="7">
        <v>767.06980250100003</v>
      </c>
      <c r="AB83" s="7">
        <v>776.66176951099999</v>
      </c>
      <c r="AC83" s="7">
        <v>769.75072946199998</v>
      </c>
      <c r="AD83" s="9">
        <v>850.05724588099997</v>
      </c>
      <c r="AE83" s="9">
        <v>876.61005422300002</v>
      </c>
      <c r="AF83" s="6" t="s">
        <v>13</v>
      </c>
      <c r="AG83" s="29">
        <f t="shared" si="89"/>
        <v>1.0028687468419066</v>
      </c>
      <c r="AH83" s="29">
        <f t="shared" si="90"/>
        <v>1.0266820892995545</v>
      </c>
      <c r="AI83" s="29">
        <f t="shared" si="91"/>
        <v>1.0443395268634756</v>
      </c>
      <c r="AJ83" s="29">
        <f t="shared" si="92"/>
        <v>1.0211207504374544</v>
      </c>
      <c r="AK83" s="29">
        <f t="shared" si="93"/>
        <v>1.0391284807272372</v>
      </c>
      <c r="AL83" s="29">
        <f t="shared" si="94"/>
        <v>1.0208690851340585</v>
      </c>
      <c r="AM83" s="29">
        <f t="shared" si="95"/>
        <v>1.0350273316156955</v>
      </c>
      <c r="AN83" s="29">
        <f t="shared" si="96"/>
        <v>0.97837429798543951</v>
      </c>
      <c r="AO83" s="29">
        <f t="shared" si="97"/>
        <v>1.0071408888663722</v>
      </c>
      <c r="AP83" s="29">
        <f t="shared" si="98"/>
        <v>1.0423531549711884</v>
      </c>
      <c r="AQ83" s="29">
        <f t="shared" si="99"/>
        <v>0.95265817493280014</v>
      </c>
      <c r="AR83" s="29">
        <f t="shared" si="100"/>
        <v>1.0336345074874711</v>
      </c>
      <c r="AS83" s="29">
        <f t="shared" si="101"/>
        <v>0.96860204328305621</v>
      </c>
      <c r="AT83" s="29">
        <f t="shared" si="102"/>
        <v>1.0050808503467505</v>
      </c>
      <c r="AU83" s="29">
        <f t="shared" si="103"/>
        <v>0.98306901932301716</v>
      </c>
      <c r="AV83" s="29">
        <f t="shared" si="104"/>
        <v>0.985347328558282</v>
      </c>
      <c r="AW83" s="29">
        <f t="shared" si="105"/>
        <v>1.065401485851786</v>
      </c>
      <c r="AX83" s="29">
        <f t="shared" si="106"/>
        <v>1.0073333607312531</v>
      </c>
      <c r="AY83" s="29">
        <f t="shared" si="107"/>
        <v>0.98147255032981973</v>
      </c>
      <c r="AZ83" s="29">
        <f t="shared" si="108"/>
        <v>1.0561539118555885</v>
      </c>
      <c r="BA83" s="29">
        <f t="shared" si="109"/>
        <v>1.0144445023609374</v>
      </c>
      <c r="BB83" s="29">
        <f t="shared" si="110"/>
        <v>1.0509950411678775</v>
      </c>
      <c r="BC83" s="29">
        <f t="shared" si="111"/>
        <v>1.0151582246432014</v>
      </c>
      <c r="BD83" s="29">
        <f t="shared" si="112"/>
        <v>1.0150374752131306</v>
      </c>
      <c r="BE83" s="29">
        <f t="shared" si="113"/>
        <v>1.0221182137082105</v>
      </c>
      <c r="BF83" s="29">
        <f t="shared" si="114"/>
        <v>1.0125046859864979</v>
      </c>
      <c r="BG83" s="29">
        <f t="shared" si="115"/>
        <v>0.99110160906548639</v>
      </c>
      <c r="BH83" s="29">
        <f t="shared" si="116"/>
        <v>1.1043279510434871</v>
      </c>
      <c r="BI83" s="29">
        <f t="shared" si="117"/>
        <v>1.0312364943310151</v>
      </c>
      <c r="BK83">
        <v>1.0028687468419066</v>
      </c>
      <c r="BL83">
        <v>1.0266820892995545</v>
      </c>
      <c r="BM83">
        <v>1.0443395268634756</v>
      </c>
      <c r="BN83">
        <v>1.0211207504374544</v>
      </c>
      <c r="BO83">
        <v>1.0391284807272372</v>
      </c>
      <c r="BP83">
        <v>1.0208690851340585</v>
      </c>
      <c r="BQ83">
        <v>1.0350273316156955</v>
      </c>
      <c r="BR83">
        <v>0.97837429798543951</v>
      </c>
      <c r="BS83">
        <v>1.0071408888663722</v>
      </c>
      <c r="BT83">
        <v>1.0423531549711884</v>
      </c>
      <c r="BU83">
        <v>0.95265817493280014</v>
      </c>
      <c r="BV83">
        <v>1.0336345074874711</v>
      </c>
      <c r="BW83">
        <v>0.96860204328305621</v>
      </c>
      <c r="BX83">
        <v>1.0050808503467505</v>
      </c>
      <c r="BY83">
        <v>0.98306901932301716</v>
      </c>
      <c r="BZ83">
        <v>0.985347328558282</v>
      </c>
      <c r="CA83">
        <v>1.065401485851786</v>
      </c>
      <c r="CB83">
        <v>1.0073333607312531</v>
      </c>
      <c r="CC83">
        <v>0.98147255032981973</v>
      </c>
      <c r="CD83">
        <v>1.0561539118555885</v>
      </c>
      <c r="CE83">
        <v>1.0144445023609374</v>
      </c>
      <c r="CF83">
        <v>1.0509950411678775</v>
      </c>
      <c r="CG83">
        <v>1.0151582246432014</v>
      </c>
      <c r="CH83">
        <v>1.0150374752131306</v>
      </c>
      <c r="CI83">
        <v>1.0221182137082105</v>
      </c>
      <c r="CJ83">
        <v>1.0125046859864979</v>
      </c>
      <c r="CK83">
        <v>0.99110160906548639</v>
      </c>
      <c r="CL83">
        <v>1.1043279510434871</v>
      </c>
      <c r="CM83">
        <v>1.0312364943310151</v>
      </c>
    </row>
    <row r="84" spans="1:9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AD84" s="28"/>
      <c r="AE84" s="28"/>
      <c r="AF84" s="3"/>
      <c r="AG84" s="3" t="s">
        <v>9</v>
      </c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</row>
    <row r="85" spans="1:9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AD85" s="28"/>
      <c r="AE85" s="28"/>
      <c r="AF85" s="1" t="s">
        <v>9</v>
      </c>
      <c r="AG85" s="1">
        <v>1</v>
      </c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</row>
    <row r="86" spans="1:9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AD86" s="28"/>
      <c r="AE86" s="28"/>
      <c r="AF86" s="1" t="s">
        <v>10</v>
      </c>
      <c r="AG86" s="1">
        <v>0.33995115812751292</v>
      </c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</row>
    <row r="87" spans="1:9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AD87" s="28"/>
      <c r="AE87" s="28"/>
      <c r="AF87" s="1" t="s">
        <v>1</v>
      </c>
      <c r="AG87" s="1">
        <v>-3.8958750963907322E-2</v>
      </c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</row>
    <row r="88" spans="1:9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AD88" s="28"/>
      <c r="AE88" s="28"/>
      <c r="AF88" s="1" t="s">
        <v>2</v>
      </c>
      <c r="AG88" s="1">
        <v>-1.4825033060666633E-2</v>
      </c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</row>
    <row r="89" spans="1:91" ht="19.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AD89" s="28"/>
      <c r="AE89" s="28"/>
      <c r="AF89" s="1" t="s">
        <v>5</v>
      </c>
      <c r="AG89" s="1">
        <v>0.21532772427811317</v>
      </c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</row>
    <row r="90" spans="1:91" ht="19.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AD90" s="28"/>
      <c r="AE90" s="28"/>
      <c r="AF90" s="1" t="s">
        <v>4</v>
      </c>
      <c r="AG90" s="1">
        <v>-7.415769572331693E-2</v>
      </c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</row>
    <row r="91" spans="1:9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AD91" s="28"/>
      <c r="AE91" s="28"/>
      <c r="AF91" s="1" t="s">
        <v>3</v>
      </c>
      <c r="AG91" s="1">
        <v>-0.14423086254192483</v>
      </c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</row>
    <row r="92" spans="1:91" ht="15.75" thickBo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AD92" s="28"/>
      <c r="AE92" s="28"/>
      <c r="AF92" s="2" t="s">
        <v>13</v>
      </c>
      <c r="AG92" s="2">
        <v>0.41099008741052118</v>
      </c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</row>
    <row r="93" spans="1:91" x14ac:dyDescent="0.25">
      <c r="A93" s="5" t="s">
        <v>74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</row>
    <row r="94" spans="1:91" x14ac:dyDescent="0.25">
      <c r="B94" s="10">
        <v>1990</v>
      </c>
      <c r="C94" s="10">
        <v>1991</v>
      </c>
      <c r="D94" s="10">
        <v>1992</v>
      </c>
      <c r="E94" s="10">
        <v>1993</v>
      </c>
      <c r="F94" s="10">
        <v>1994</v>
      </c>
      <c r="G94" s="10">
        <v>1995</v>
      </c>
      <c r="H94" s="10">
        <v>1996</v>
      </c>
      <c r="I94" s="10">
        <v>1997</v>
      </c>
      <c r="J94" s="10">
        <v>1998</v>
      </c>
      <c r="K94" s="10">
        <v>1999</v>
      </c>
      <c r="L94" s="10">
        <v>2000</v>
      </c>
      <c r="M94" s="10">
        <v>2001</v>
      </c>
      <c r="N94" s="10">
        <v>2002</v>
      </c>
      <c r="O94" s="10">
        <v>2003</v>
      </c>
      <c r="P94" s="10">
        <v>2004</v>
      </c>
      <c r="Q94" s="10">
        <v>2005</v>
      </c>
      <c r="R94" s="10">
        <v>2006</v>
      </c>
      <c r="S94" s="10">
        <v>2007</v>
      </c>
      <c r="T94" s="10">
        <v>2008</v>
      </c>
      <c r="U94" s="10">
        <v>2009</v>
      </c>
      <c r="V94" s="10">
        <v>2010</v>
      </c>
      <c r="W94" s="10">
        <v>2011</v>
      </c>
      <c r="X94" s="10">
        <v>2012</v>
      </c>
      <c r="Y94" s="10">
        <v>2013</v>
      </c>
      <c r="Z94" s="10">
        <v>2014</v>
      </c>
      <c r="AA94" s="10">
        <v>2015</v>
      </c>
      <c r="AB94" s="10">
        <v>2016</v>
      </c>
      <c r="AC94" s="10">
        <v>2017</v>
      </c>
      <c r="AD94" s="10">
        <v>2018</v>
      </c>
      <c r="AE94" s="10">
        <v>2019</v>
      </c>
      <c r="AG94" s="10">
        <v>1991</v>
      </c>
      <c r="AH94" s="10">
        <v>1992</v>
      </c>
      <c r="AI94" s="10">
        <v>1993</v>
      </c>
      <c r="AJ94" s="10">
        <v>1994</v>
      </c>
      <c r="AK94" s="10">
        <v>1995</v>
      </c>
      <c r="AL94" s="10">
        <v>1996</v>
      </c>
      <c r="AM94" s="10">
        <v>1997</v>
      </c>
      <c r="AN94" s="10">
        <v>1998</v>
      </c>
      <c r="AO94" s="10">
        <v>1999</v>
      </c>
      <c r="AP94" s="10">
        <v>2000</v>
      </c>
      <c r="AQ94" s="10">
        <v>2001</v>
      </c>
      <c r="AR94" s="10">
        <v>2002</v>
      </c>
      <c r="AS94" s="10">
        <v>2003</v>
      </c>
      <c r="AT94" s="10">
        <v>2004</v>
      </c>
      <c r="AU94" s="10">
        <v>2005</v>
      </c>
      <c r="AV94" s="10">
        <v>2006</v>
      </c>
      <c r="AW94" s="10">
        <v>2007</v>
      </c>
      <c r="AX94" s="10">
        <v>2008</v>
      </c>
      <c r="AY94" s="10">
        <v>2009</v>
      </c>
      <c r="AZ94" s="10">
        <v>2010</v>
      </c>
      <c r="BA94" s="10">
        <v>2011</v>
      </c>
      <c r="BB94" s="10">
        <v>2012</v>
      </c>
      <c r="BC94" s="10">
        <v>2013</v>
      </c>
      <c r="BD94" s="10">
        <v>2014</v>
      </c>
      <c r="BE94" s="10">
        <v>2015</v>
      </c>
      <c r="BF94" s="10">
        <v>2016</v>
      </c>
      <c r="BG94" s="10">
        <v>2017</v>
      </c>
      <c r="BH94" s="10">
        <v>2018</v>
      </c>
      <c r="BI94" s="10">
        <v>2019</v>
      </c>
    </row>
    <row r="95" spans="1:91" s="17" customFormat="1" x14ac:dyDescent="0.25">
      <c r="A95" s="6" t="s">
        <v>9</v>
      </c>
      <c r="B95" s="6">
        <v>2346.5701079958021</v>
      </c>
      <c r="C95" s="6">
        <v>2392.8469911721709</v>
      </c>
      <c r="D95" s="6">
        <v>2405.147046980816</v>
      </c>
      <c r="E95" s="6">
        <v>2540.9305556320951</v>
      </c>
      <c r="F95" s="6">
        <v>2569.9713112029067</v>
      </c>
      <c r="G95" s="6">
        <v>2702.0085770438009</v>
      </c>
      <c r="H95" s="6">
        <v>2743.4386395435808</v>
      </c>
      <c r="I95" s="6">
        <v>2784.9374552358945</v>
      </c>
      <c r="J95" s="6">
        <v>2807.7347146921625</v>
      </c>
      <c r="K95" s="6">
        <v>2831.4889047874713</v>
      </c>
      <c r="L95" s="6">
        <v>2911.605791226827</v>
      </c>
      <c r="M95" s="6">
        <v>2860.8594639025564</v>
      </c>
      <c r="N95" s="6">
        <v>2962.7628614514015</v>
      </c>
      <c r="O95" s="6">
        <v>3002.1051735412962</v>
      </c>
      <c r="P95" s="6">
        <v>3208.9529266223572</v>
      </c>
      <c r="Q95" s="6">
        <v>3379.1380355461229</v>
      </c>
      <c r="R95" s="6">
        <v>3529.1548539497171</v>
      </c>
      <c r="S95" s="6">
        <v>3632.1210673038877</v>
      </c>
      <c r="T95" s="6">
        <v>3829.4377427533323</v>
      </c>
      <c r="U95" s="6">
        <v>3971.0372422667479</v>
      </c>
      <c r="V95" s="6">
        <v>4290.7344257380519</v>
      </c>
      <c r="W95" s="6">
        <v>4506.6597706041575</v>
      </c>
      <c r="X95" s="6">
        <v>4823.8038819825433</v>
      </c>
      <c r="Y95" s="6">
        <v>5154.3524644771969</v>
      </c>
      <c r="Z95" s="6">
        <v>5397.6574519088808</v>
      </c>
      <c r="AA95" s="6">
        <v>5623.6510450948408</v>
      </c>
      <c r="AB95" s="6">
        <v>6041.3207177375625</v>
      </c>
      <c r="AC95" s="6">
        <v>6383.1861047341108</v>
      </c>
      <c r="AD95" s="6">
        <v>6805.779659920684</v>
      </c>
      <c r="AE95" s="6">
        <v>7164.3578321858131</v>
      </c>
      <c r="AF95" s="6" t="s">
        <v>9</v>
      </c>
      <c r="AG95" s="29">
        <f>(C95/B95)</f>
        <v>1.0197210741834148</v>
      </c>
      <c r="AH95" s="29">
        <f t="shared" ref="AH95:BI95" si="118">(D95/C95)</f>
        <v>1.0051403436383619</v>
      </c>
      <c r="AI95" s="29">
        <f t="shared" si="118"/>
        <v>1.0564553875496836</v>
      </c>
      <c r="AJ95" s="29">
        <f t="shared" si="118"/>
        <v>1.0114291811346208</v>
      </c>
      <c r="AK95" s="29">
        <f t="shared" si="118"/>
        <v>1.0513769415500178</v>
      </c>
      <c r="AL95" s="29">
        <f t="shared" si="118"/>
        <v>1.0153330610612301</v>
      </c>
      <c r="AM95" s="29">
        <f t="shared" si="118"/>
        <v>1.0151265696612108</v>
      </c>
      <c r="AN95" s="29">
        <f t="shared" si="118"/>
        <v>1.0081859143419567</v>
      </c>
      <c r="AO95" s="29">
        <f t="shared" si="118"/>
        <v>1.008460268689563</v>
      </c>
      <c r="AP95" s="29">
        <f t="shared" si="118"/>
        <v>1.0282949674653128</v>
      </c>
      <c r="AQ95" s="29">
        <f t="shared" si="118"/>
        <v>0.9825710171764398</v>
      </c>
      <c r="AR95" s="29">
        <f t="shared" si="118"/>
        <v>1.0356198543950275</v>
      </c>
      <c r="AS95" s="29">
        <f t="shared" si="118"/>
        <v>1.0132789271128577</v>
      </c>
      <c r="AT95" s="29">
        <f t="shared" si="118"/>
        <v>1.0689009015753643</v>
      </c>
      <c r="AU95" s="29">
        <f t="shared" si="118"/>
        <v>1.0530344672593552</v>
      </c>
      <c r="AV95" s="29">
        <f t="shared" si="118"/>
        <v>1.0443949956543723</v>
      </c>
      <c r="AW95" s="29">
        <f t="shared" si="118"/>
        <v>1.0291758842032488</v>
      </c>
      <c r="AX95" s="29">
        <f t="shared" si="118"/>
        <v>1.0543254676243246</v>
      </c>
      <c r="AY95" s="29">
        <f t="shared" si="118"/>
        <v>1.0369765769874109</v>
      </c>
      <c r="AZ95" s="29">
        <f t="shared" si="118"/>
        <v>1.08050722367157</v>
      </c>
      <c r="BA95" s="29">
        <f t="shared" si="118"/>
        <v>1.0503236330756975</v>
      </c>
      <c r="BB95" s="29">
        <f t="shared" si="118"/>
        <v>1.0703723217463719</v>
      </c>
      <c r="BC95" s="29">
        <f t="shared" si="118"/>
        <v>1.0685244654595702</v>
      </c>
      <c r="BD95" s="29">
        <f t="shared" si="118"/>
        <v>1.0472037931260028</v>
      </c>
      <c r="BE95" s="29">
        <f t="shared" si="118"/>
        <v>1.0418688283203368</v>
      </c>
      <c r="BF95" s="29">
        <f t="shared" si="118"/>
        <v>1.0742701972959416</v>
      </c>
      <c r="BG95" s="29">
        <f t="shared" si="118"/>
        <v>1.056587856028371</v>
      </c>
      <c r="BH95" s="29">
        <f t="shared" si="118"/>
        <v>1.0662041726894278</v>
      </c>
      <c r="BI95" s="29">
        <f t="shared" si="118"/>
        <v>1.0526873025844194</v>
      </c>
      <c r="BK95" s="17">
        <v>1.0197210741834148</v>
      </c>
      <c r="BL95" s="17">
        <v>1.0051403436383619</v>
      </c>
      <c r="BM95" s="17">
        <v>1.0564553875496836</v>
      </c>
      <c r="BN95" s="17">
        <v>1.0114291811346208</v>
      </c>
      <c r="BO95" s="17">
        <v>1.0513769415500178</v>
      </c>
      <c r="BP95" s="17">
        <v>1.0153330610612301</v>
      </c>
      <c r="BQ95" s="17">
        <v>1.0151265696612108</v>
      </c>
      <c r="BR95" s="17">
        <v>1.0081859143419567</v>
      </c>
      <c r="BS95" s="17">
        <v>1.008460268689563</v>
      </c>
      <c r="BT95" s="17">
        <v>1.0282949674653128</v>
      </c>
      <c r="BU95" s="17">
        <v>0.9825710171764398</v>
      </c>
      <c r="BV95" s="17">
        <v>1.0356198543950275</v>
      </c>
      <c r="BW95" s="17">
        <v>1.0132789271128577</v>
      </c>
      <c r="BX95" s="17">
        <v>1.0689009015753643</v>
      </c>
      <c r="BY95" s="17">
        <v>1.0530344672593552</v>
      </c>
      <c r="BZ95" s="17">
        <v>1.0443949956543723</v>
      </c>
      <c r="CA95" s="17">
        <v>1.0291758842032488</v>
      </c>
      <c r="CB95" s="17">
        <v>1.0543254676243246</v>
      </c>
      <c r="CC95" s="17">
        <v>1.0369765769874109</v>
      </c>
      <c r="CD95" s="17">
        <v>1.08050722367157</v>
      </c>
      <c r="CE95" s="17">
        <v>1.0503236330756975</v>
      </c>
      <c r="CF95" s="17">
        <v>1.0703723217463719</v>
      </c>
      <c r="CG95" s="17">
        <v>1.0685244654595702</v>
      </c>
      <c r="CH95" s="17">
        <v>1.0472037931260028</v>
      </c>
      <c r="CI95" s="17">
        <v>1.0418688283203368</v>
      </c>
      <c r="CJ95" s="17">
        <v>1.0742701972959416</v>
      </c>
      <c r="CK95" s="17">
        <v>1.056587856028371</v>
      </c>
      <c r="CL95" s="17">
        <v>1.0662041726894278</v>
      </c>
      <c r="CM95" s="17">
        <v>1.0526873025844194</v>
      </c>
    </row>
    <row r="96" spans="1:91" x14ac:dyDescent="0.25">
      <c r="A96" s="6" t="s">
        <v>105</v>
      </c>
      <c r="B96" s="7">
        <v>2058.3701266019998</v>
      </c>
      <c r="C96" s="7">
        <v>2101.822715241</v>
      </c>
      <c r="D96" s="7">
        <v>2101.9961501749999</v>
      </c>
      <c r="E96" s="7">
        <v>2148.0732516429998</v>
      </c>
      <c r="F96" s="7">
        <v>2165.9582363210002</v>
      </c>
      <c r="G96" s="7">
        <v>2203.3345848869999</v>
      </c>
      <c r="H96" s="7">
        <v>2294.4244863109998</v>
      </c>
      <c r="I96" s="7">
        <v>2297.256531344</v>
      </c>
      <c r="J96" s="7">
        <v>2344.2681671390001</v>
      </c>
      <c r="K96" s="7">
        <v>2417.9762763200001</v>
      </c>
      <c r="L96" s="7">
        <v>2503.7701480780001</v>
      </c>
      <c r="M96" s="7">
        <v>2550.1160816219999</v>
      </c>
      <c r="N96" s="7">
        <v>2612.597226505</v>
      </c>
      <c r="O96" s="7">
        <v>2710.2300278490002</v>
      </c>
      <c r="P96" s="7">
        <v>2789.6026506090002</v>
      </c>
      <c r="Q96" s="7">
        <v>2870.1396674990001</v>
      </c>
      <c r="R96" s="7">
        <v>2960.8669658019999</v>
      </c>
      <c r="S96" s="7">
        <v>3035.7986123549999</v>
      </c>
      <c r="T96" s="7">
        <v>3157.4023218420002</v>
      </c>
      <c r="U96" s="7">
        <v>3057.0996215499999</v>
      </c>
      <c r="V96" s="7">
        <v>3276.1084790750001</v>
      </c>
      <c r="W96" s="7">
        <v>3366.9876614509999</v>
      </c>
      <c r="X96" s="7">
        <v>3424.0239729139998</v>
      </c>
      <c r="Y96" s="7">
        <v>3494.0379891120001</v>
      </c>
      <c r="Z96" s="7">
        <v>3542.127948074</v>
      </c>
      <c r="AA96" s="7">
        <v>3587.9641717660002</v>
      </c>
      <c r="AB96" s="7">
        <v>3627.675575793</v>
      </c>
      <c r="AC96" s="7">
        <v>3771.4758734279999</v>
      </c>
      <c r="AD96" s="11">
        <v>3927.5347581139999</v>
      </c>
      <c r="AE96" s="11">
        <v>4084.566466152</v>
      </c>
      <c r="AF96" s="6" t="s">
        <v>15</v>
      </c>
      <c r="AG96" s="29">
        <f t="shared" ref="AG96:AG102" si="119">(C96/B96)</f>
        <v>1.0211101920288421</v>
      </c>
      <c r="AH96" s="29">
        <f t="shared" ref="AH96:AH102" si="120">(D96/C96)</f>
        <v>1.0000825164428675</v>
      </c>
      <c r="AI96" s="29">
        <f t="shared" ref="AI96:AI102" si="121">(E96/D96)</f>
        <v>1.0219206402752754</v>
      </c>
      <c r="AJ96" s="29">
        <f t="shared" ref="AJ96:AJ102" si="122">(F96/E96)</f>
        <v>1.0083260590225778</v>
      </c>
      <c r="AK96" s="29">
        <f t="shared" ref="AK96:AK102" si="123">(G96/F96)</f>
        <v>1.0172562646588632</v>
      </c>
      <c r="AL96" s="29">
        <f t="shared" ref="AL96:AL102" si="124">(H96/G96)</f>
        <v>1.0413418379799415</v>
      </c>
      <c r="AM96" s="29">
        <f t="shared" ref="AM96:AM102" si="125">(I96/H96)</f>
        <v>1.0012343160779082</v>
      </c>
      <c r="AN96" s="29">
        <f t="shared" ref="AN96:AN102" si="126">(J96/I96)</f>
        <v>1.0204642516643521</v>
      </c>
      <c r="AO96" s="29">
        <f t="shared" ref="AO96:AO102" si="127">(K96/J96)</f>
        <v>1.0314418419420655</v>
      </c>
      <c r="AP96" s="29">
        <f t="shared" ref="AP96:AP102" si="128">(L96/K96)</f>
        <v>1.0354816846625861</v>
      </c>
      <c r="AQ96" s="29">
        <f t="shared" ref="AQ96:AQ102" si="129">(M96/L96)</f>
        <v>1.0185104585497102</v>
      </c>
      <c r="AR96" s="29">
        <f t="shared" ref="AR96:AR102" si="130">(N96/M96)</f>
        <v>1.0245012944050997</v>
      </c>
      <c r="AS96" s="29">
        <f t="shared" ref="AS96:AS102" si="131">(O96/N96)</f>
        <v>1.0373700164547017</v>
      </c>
      <c r="AT96" s="29">
        <f t="shared" ref="AT96:AT102" si="132">(P96/O96)</f>
        <v>1.029286304831843</v>
      </c>
      <c r="AU96" s="29">
        <f t="shared" ref="AU96:AU102" si="133">(Q96/P96)</f>
        <v>1.0288704259986339</v>
      </c>
      <c r="AV96" s="29">
        <f t="shared" ref="AV96:AV102" si="134">(R96/Q96)</f>
        <v>1.0316107607341836</v>
      </c>
      <c r="AW96" s="29">
        <f t="shared" ref="AW96:AW102" si="135">(S96/R96)</f>
        <v>1.0253073330948199</v>
      </c>
      <c r="AX96" s="29">
        <f t="shared" ref="AX96:AX102" si="136">(T96/S96)</f>
        <v>1.0400565798377077</v>
      </c>
      <c r="AY96" s="29">
        <f t="shared" ref="AY96:AY102" si="137">(U96/T96)</f>
        <v>0.96823252469343701</v>
      </c>
      <c r="AZ96" s="29">
        <f t="shared" ref="AZ96:AZ102" si="138">(V96/U96)</f>
        <v>1.0716394244993426</v>
      </c>
      <c r="BA96" s="29">
        <f t="shared" ref="BA96:BA102" si="139">(W96/V96)</f>
        <v>1.0277399795997169</v>
      </c>
      <c r="BB96" s="29">
        <f t="shared" ref="BB96:BB102" si="140">(X96/W96)</f>
        <v>1.0169398635213354</v>
      </c>
      <c r="BC96" s="29">
        <f t="shared" ref="BC96:BC102" si="141">(Y96/X96)</f>
        <v>1.0204478755849409</v>
      </c>
      <c r="BD96" s="29">
        <f t="shared" ref="BD96:BD102" si="142">(Z96/Y96)</f>
        <v>1.013763433343271</v>
      </c>
      <c r="BE96" s="29">
        <f t="shared" ref="BE96:BE102" si="143">(AA96/Z96)</f>
        <v>1.0129403071723944</v>
      </c>
      <c r="BF96" s="29">
        <f t="shared" ref="BF96:BF102" si="144">(AB96/AA96)</f>
        <v>1.0110679488773864</v>
      </c>
      <c r="BG96" s="29">
        <f t="shared" ref="BG96:BG102" si="145">(AC96/AB96)</f>
        <v>1.0396397898959213</v>
      </c>
      <c r="BH96" s="29">
        <f t="shared" ref="BH96:BH102" si="146">(AD96/AC96)</f>
        <v>1.0413787307471634</v>
      </c>
      <c r="BI96" s="29">
        <f t="shared" ref="BI96:BI102" si="147">(AE96/AD96)</f>
        <v>1.0399822580089415</v>
      </c>
      <c r="BK96">
        <v>1.0211101920288421</v>
      </c>
      <c r="BL96">
        <v>1.0000825164428675</v>
      </c>
      <c r="BM96">
        <v>1.0219206402752754</v>
      </c>
      <c r="BN96">
        <v>1.0083260590225778</v>
      </c>
      <c r="BO96">
        <v>1.0172562646588632</v>
      </c>
      <c r="BP96">
        <v>1.0413418379799415</v>
      </c>
      <c r="BQ96">
        <v>1.0012343160779082</v>
      </c>
      <c r="BR96">
        <v>1.0204642516643521</v>
      </c>
      <c r="BS96">
        <v>1.0314418419420655</v>
      </c>
      <c r="BT96">
        <v>1.0354816846625861</v>
      </c>
      <c r="BU96">
        <v>1.0185104585497102</v>
      </c>
      <c r="BV96">
        <v>1.0245012944050997</v>
      </c>
      <c r="BW96">
        <v>1.0373700164547017</v>
      </c>
      <c r="BX96">
        <v>1.029286304831843</v>
      </c>
      <c r="BY96">
        <v>1.0288704259986339</v>
      </c>
      <c r="BZ96">
        <v>1.0316107607341836</v>
      </c>
      <c r="CA96">
        <v>1.0253073330948199</v>
      </c>
      <c r="CB96">
        <v>1.0400565798377077</v>
      </c>
      <c r="CC96">
        <v>0.96823252469343701</v>
      </c>
      <c r="CD96">
        <v>1.0716394244993426</v>
      </c>
      <c r="CE96">
        <v>1.0277399795997169</v>
      </c>
      <c r="CF96">
        <v>1.0169398635213354</v>
      </c>
      <c r="CG96">
        <v>1.0204478755849409</v>
      </c>
      <c r="CH96">
        <v>1.013763433343271</v>
      </c>
      <c r="CI96">
        <v>1.0129403071723944</v>
      </c>
      <c r="CJ96">
        <v>1.0110679488773864</v>
      </c>
      <c r="CK96">
        <v>1.0396397898959213</v>
      </c>
      <c r="CL96">
        <v>1.0413787307471634</v>
      </c>
      <c r="CM96">
        <v>1.0399822580089415</v>
      </c>
    </row>
    <row r="97" spans="1:91" x14ac:dyDescent="0.25">
      <c r="A97" s="6" t="s">
        <v>1</v>
      </c>
      <c r="B97" s="7">
        <v>242.029001483</v>
      </c>
      <c r="C97" s="7">
        <v>256.68621182700002</v>
      </c>
      <c r="D97" s="7">
        <v>255.474007344</v>
      </c>
      <c r="E97" s="7">
        <v>268.817953902</v>
      </c>
      <c r="F97" s="7">
        <v>269.164931196</v>
      </c>
      <c r="G97" s="7">
        <v>278.49343381199998</v>
      </c>
      <c r="H97" s="7">
        <v>314.43395769</v>
      </c>
      <c r="I97" s="7">
        <v>307.26213935800001</v>
      </c>
      <c r="J97" s="7">
        <v>304.94906913900002</v>
      </c>
      <c r="K97" s="7">
        <v>311.47228791999999</v>
      </c>
      <c r="L97" s="7">
        <v>319.97209583900002</v>
      </c>
      <c r="M97" s="7">
        <v>322.98293539399998</v>
      </c>
      <c r="N97" s="7">
        <v>330.66705281800012</v>
      </c>
      <c r="O97" s="7">
        <v>331.62417271700002</v>
      </c>
      <c r="P97" s="7">
        <v>341.17283334000001</v>
      </c>
      <c r="Q97" s="7">
        <v>329.289855004</v>
      </c>
      <c r="R97" s="7">
        <v>321.87187967199998</v>
      </c>
      <c r="S97" s="7">
        <v>309.423892604</v>
      </c>
      <c r="T97" s="7">
        <v>327.636038402</v>
      </c>
      <c r="U97" s="7">
        <v>309.83100983000003</v>
      </c>
      <c r="V97" s="7">
        <v>317.19290518600002</v>
      </c>
      <c r="W97" s="7">
        <v>292.417048798</v>
      </c>
      <c r="X97" s="7">
        <v>294.42395408099998</v>
      </c>
      <c r="Y97" s="7">
        <v>286.86974144999999</v>
      </c>
      <c r="Z97" s="7">
        <v>269.22414827199998</v>
      </c>
      <c r="AA97" s="7">
        <v>260.55799541699997</v>
      </c>
      <c r="AB97" s="7">
        <v>259.53804007500003</v>
      </c>
      <c r="AC97" s="7">
        <v>261.08069385800002</v>
      </c>
      <c r="AD97" s="11">
        <v>246.17748490599999</v>
      </c>
      <c r="AE97" s="11">
        <v>232.23973399100001</v>
      </c>
      <c r="AF97" s="6" t="s">
        <v>1</v>
      </c>
      <c r="AG97" s="29">
        <f t="shared" si="119"/>
        <v>1.0605597273640346</v>
      </c>
      <c r="AH97" s="29">
        <f t="shared" si="120"/>
        <v>0.99527748501030899</v>
      </c>
      <c r="AI97" s="29">
        <f t="shared" si="121"/>
        <v>1.0522321104081331</v>
      </c>
      <c r="AJ97" s="29">
        <f t="shared" si="122"/>
        <v>1.0012907519343983</v>
      </c>
      <c r="AK97" s="29">
        <f t="shared" si="123"/>
        <v>1.0346571991178419</v>
      </c>
      <c r="AL97" s="29">
        <f t="shared" si="124"/>
        <v>1.1290533977266481</v>
      </c>
      <c r="AM97" s="29">
        <f t="shared" si="125"/>
        <v>0.97719133650612044</v>
      </c>
      <c r="AN97" s="29">
        <f t="shared" si="126"/>
        <v>0.99247199728598856</v>
      </c>
      <c r="AO97" s="29">
        <f t="shared" si="127"/>
        <v>1.0213911745965245</v>
      </c>
      <c r="AP97" s="29">
        <f t="shared" si="128"/>
        <v>1.0272891305218883</v>
      </c>
      <c r="AQ97" s="29">
        <f t="shared" si="129"/>
        <v>1.0094096941394382</v>
      </c>
      <c r="AR97" s="29">
        <f t="shared" si="130"/>
        <v>1.0237910941475172</v>
      </c>
      <c r="AS97" s="29">
        <f t="shared" si="131"/>
        <v>1.0028945124433872</v>
      </c>
      <c r="AT97" s="29">
        <f t="shared" si="132"/>
        <v>1.028793620636179</v>
      </c>
      <c r="AU97" s="29">
        <f t="shared" si="133"/>
        <v>0.96517020942239595</v>
      </c>
      <c r="AV97" s="29">
        <f t="shared" si="134"/>
        <v>0.97747280938275516</v>
      </c>
      <c r="AW97" s="29">
        <f t="shared" si="135"/>
        <v>0.9613262672070485</v>
      </c>
      <c r="AX97" s="29">
        <f t="shared" si="136"/>
        <v>1.0588582402112945</v>
      </c>
      <c r="AY97" s="29">
        <f t="shared" si="137"/>
        <v>0.9456560741643637</v>
      </c>
      <c r="AZ97" s="29">
        <f t="shared" si="138"/>
        <v>1.0237610023607364</v>
      </c>
      <c r="BA97" s="29">
        <f t="shared" si="139"/>
        <v>0.92189025673991165</v>
      </c>
      <c r="BB97" s="29">
        <f t="shared" si="140"/>
        <v>1.0068631609930048</v>
      </c>
      <c r="BC97" s="29">
        <f t="shared" si="141"/>
        <v>0.97434239800705302</v>
      </c>
      <c r="BD97" s="29">
        <f t="shared" si="142"/>
        <v>0.93848917948331068</v>
      </c>
      <c r="BE97" s="29">
        <f t="shared" si="143"/>
        <v>0.96781064064786448</v>
      </c>
      <c r="BF97" s="29">
        <f t="shared" si="144"/>
        <v>0.99608549589749651</v>
      </c>
      <c r="BG97" s="29">
        <f t="shared" si="145"/>
        <v>1.0059438446192865</v>
      </c>
      <c r="BH97" s="29">
        <f t="shared" si="146"/>
        <v>0.9429172309458248</v>
      </c>
      <c r="BI97" s="29">
        <f t="shared" si="147"/>
        <v>0.94338332394482804</v>
      </c>
      <c r="BK97">
        <v>1.0605597273640346</v>
      </c>
      <c r="BL97">
        <v>0.99527748501030899</v>
      </c>
      <c r="BM97">
        <v>1.0522321104081331</v>
      </c>
      <c r="BN97">
        <v>1.0012907519343983</v>
      </c>
      <c r="BO97">
        <v>1.0346571991178419</v>
      </c>
      <c r="BP97">
        <v>1.1290533977266481</v>
      </c>
      <c r="BQ97">
        <v>0.97719133650612044</v>
      </c>
      <c r="BR97">
        <v>0.99247199728598856</v>
      </c>
      <c r="BS97">
        <v>1.0213911745965245</v>
      </c>
      <c r="BT97">
        <v>1.0272891305218883</v>
      </c>
      <c r="BU97">
        <v>1.0094096941394382</v>
      </c>
      <c r="BV97">
        <v>1.0237910941475172</v>
      </c>
      <c r="BW97">
        <v>1.0028945124433872</v>
      </c>
      <c r="BX97">
        <v>1.028793620636179</v>
      </c>
      <c r="BY97">
        <v>0.96517020942239595</v>
      </c>
      <c r="BZ97">
        <v>0.97747280938275516</v>
      </c>
      <c r="CA97">
        <v>0.9613262672070485</v>
      </c>
      <c r="CB97">
        <v>1.0588582402112945</v>
      </c>
      <c r="CC97">
        <v>0.9456560741643637</v>
      </c>
      <c r="CD97">
        <v>1.0237610023607364</v>
      </c>
      <c r="CE97">
        <v>0.92189025673991165</v>
      </c>
      <c r="CF97">
        <v>1.0068631609930048</v>
      </c>
      <c r="CG97">
        <v>0.97434239800705302</v>
      </c>
      <c r="CH97">
        <v>0.93848917948331068</v>
      </c>
      <c r="CI97">
        <v>0.96781064064786448</v>
      </c>
      <c r="CJ97">
        <v>0.99608549589749651</v>
      </c>
      <c r="CK97">
        <v>1.0059438446192865</v>
      </c>
      <c r="CL97">
        <v>0.9429172309458248</v>
      </c>
      <c r="CM97">
        <v>0.94338332394482804</v>
      </c>
    </row>
    <row r="98" spans="1:91" x14ac:dyDescent="0.25">
      <c r="A98" s="6" t="s">
        <v>2</v>
      </c>
      <c r="B98" s="7">
        <v>213.277019486</v>
      </c>
      <c r="C98" s="7">
        <v>228.165215604</v>
      </c>
      <c r="D98" s="7">
        <v>224.906001038</v>
      </c>
      <c r="E98" s="7">
        <v>238.82198446800001</v>
      </c>
      <c r="F98" s="7">
        <v>237.18593076400001</v>
      </c>
      <c r="G98" s="7">
        <v>245.99743818499999</v>
      </c>
      <c r="H98" s="7">
        <v>272.36195878500001</v>
      </c>
      <c r="I98" s="7">
        <v>259.67510247299998</v>
      </c>
      <c r="J98" s="7">
        <v>256.09211085700002</v>
      </c>
      <c r="K98" s="7">
        <v>259.01923440899998</v>
      </c>
      <c r="L98" s="7">
        <v>265.26007624599998</v>
      </c>
      <c r="M98" s="7">
        <v>264.43695569499999</v>
      </c>
      <c r="N98" s="7">
        <v>260.46804307299999</v>
      </c>
      <c r="O98" s="7">
        <v>253.57217959600001</v>
      </c>
      <c r="P98" s="7">
        <v>259.19984319100001</v>
      </c>
      <c r="Q98" s="7">
        <v>241.15385291699999</v>
      </c>
      <c r="R98" s="7">
        <v>231.38887692200001</v>
      </c>
      <c r="S98" s="7">
        <v>216.695903082</v>
      </c>
      <c r="T98" s="7">
        <v>221.66498487999999</v>
      </c>
      <c r="U98" s="7">
        <v>200.01213081099999</v>
      </c>
      <c r="V98" s="7">
        <v>205.756989941</v>
      </c>
      <c r="W98" s="7">
        <v>185.383045565</v>
      </c>
      <c r="X98" s="7">
        <v>174.077887269</v>
      </c>
      <c r="Y98" s="7">
        <v>172.62782866800001</v>
      </c>
      <c r="Z98" s="7">
        <v>155.27907967300001</v>
      </c>
      <c r="AA98" s="7">
        <v>138.291055395</v>
      </c>
      <c r="AB98" s="7">
        <v>138.00102997600001</v>
      </c>
      <c r="AC98" s="7">
        <v>131.96951656499999</v>
      </c>
      <c r="AD98" s="11">
        <v>119.745083937</v>
      </c>
      <c r="AE98" s="11">
        <v>111.298530598</v>
      </c>
      <c r="AF98" s="6" t="s">
        <v>2</v>
      </c>
      <c r="AG98" s="29">
        <f t="shared" si="119"/>
        <v>1.0698068462972743</v>
      </c>
      <c r="AH98" s="29">
        <f t="shared" si="120"/>
        <v>0.98571555021052537</v>
      </c>
      <c r="AI98" s="29">
        <f t="shared" si="121"/>
        <v>1.0618746648189648</v>
      </c>
      <c r="AJ98" s="29">
        <f t="shared" si="122"/>
        <v>0.99314948450979301</v>
      </c>
      <c r="AK98" s="29">
        <f t="shared" si="123"/>
        <v>1.037150211197676</v>
      </c>
      <c r="AL98" s="29">
        <f t="shared" si="124"/>
        <v>1.1071739640645073</v>
      </c>
      <c r="AM98" s="29">
        <f t="shared" si="125"/>
        <v>0.95341913250809407</v>
      </c>
      <c r="AN98" s="29">
        <f t="shared" si="126"/>
        <v>0.9862020209797645</v>
      </c>
      <c r="AO98" s="29">
        <f t="shared" si="127"/>
        <v>1.0114299637821895</v>
      </c>
      <c r="AP98" s="29">
        <f t="shared" si="128"/>
        <v>1.0240941250993951</v>
      </c>
      <c r="AQ98" s="29">
        <f t="shared" si="129"/>
        <v>0.99689693012740965</v>
      </c>
      <c r="AR98" s="29">
        <f t="shared" si="130"/>
        <v>0.98499108185703921</v>
      </c>
      <c r="AS98" s="29">
        <f t="shared" si="131"/>
        <v>0.97352510735811337</v>
      </c>
      <c r="AT98" s="29">
        <f t="shared" si="132"/>
        <v>1.0221935371773283</v>
      </c>
      <c r="AU98" s="29">
        <f t="shared" si="133"/>
        <v>0.93037808182352089</v>
      </c>
      <c r="AV98" s="29">
        <f t="shared" si="134"/>
        <v>0.95950727771137501</v>
      </c>
      <c r="AW98" s="29">
        <f t="shared" si="135"/>
        <v>0.93650095010853551</v>
      </c>
      <c r="AX98" s="29">
        <f t="shared" si="136"/>
        <v>1.0229311294183518</v>
      </c>
      <c r="AY98" s="29">
        <f t="shared" si="137"/>
        <v>0.90231721044836222</v>
      </c>
      <c r="AZ98" s="29">
        <f t="shared" si="138"/>
        <v>1.0287225535106597</v>
      </c>
      <c r="BA98" s="29">
        <f t="shared" si="139"/>
        <v>0.90098054806380024</v>
      </c>
      <c r="BB98" s="29">
        <f t="shared" si="140"/>
        <v>0.93901730192453803</v>
      </c>
      <c r="BC98" s="29">
        <f t="shared" si="141"/>
        <v>0.99167005859417834</v>
      </c>
      <c r="BD98" s="29">
        <f t="shared" si="142"/>
        <v>0.89950201465856749</v>
      </c>
      <c r="BE98" s="29">
        <f t="shared" si="143"/>
        <v>0.8905968253175196</v>
      </c>
      <c r="BF98" s="29">
        <f t="shared" si="144"/>
        <v>0.99790278974897118</v>
      </c>
      <c r="BG98" s="29">
        <f t="shared" si="145"/>
        <v>0.95629370728574292</v>
      </c>
      <c r="BH98" s="29">
        <f t="shared" si="146"/>
        <v>0.90736927022098324</v>
      </c>
      <c r="BI98" s="29">
        <f t="shared" si="147"/>
        <v>0.92946221204835533</v>
      </c>
      <c r="BK98">
        <v>1.0698068462972743</v>
      </c>
      <c r="BL98">
        <v>0.98571555021052537</v>
      </c>
      <c r="BM98">
        <v>1.0618746648189648</v>
      </c>
      <c r="BN98">
        <v>0.99314948450979301</v>
      </c>
      <c r="BO98">
        <v>1.037150211197676</v>
      </c>
      <c r="BP98">
        <v>1.1071739640645073</v>
      </c>
      <c r="BQ98">
        <v>0.95341913250809407</v>
      </c>
      <c r="BR98">
        <v>0.9862020209797645</v>
      </c>
      <c r="BS98">
        <v>1.0114299637821895</v>
      </c>
      <c r="BT98">
        <v>1.0240941250993951</v>
      </c>
      <c r="BU98">
        <v>0.99689693012740965</v>
      </c>
      <c r="BV98">
        <v>0.98499108185703921</v>
      </c>
      <c r="BW98">
        <v>0.97352510735811337</v>
      </c>
      <c r="BX98">
        <v>1.0221935371773283</v>
      </c>
      <c r="BY98">
        <v>0.93037808182352089</v>
      </c>
      <c r="BZ98">
        <v>0.95950727771137501</v>
      </c>
      <c r="CA98">
        <v>0.93650095010853551</v>
      </c>
      <c r="CB98">
        <v>1.0229311294183518</v>
      </c>
      <c r="CC98">
        <v>0.90231721044836222</v>
      </c>
      <c r="CD98">
        <v>1.0287225535106597</v>
      </c>
      <c r="CE98">
        <v>0.90098054806380024</v>
      </c>
      <c r="CF98">
        <v>0.93901730192453803</v>
      </c>
      <c r="CG98">
        <v>0.99167005859417834</v>
      </c>
      <c r="CH98">
        <v>0.89950201465856749</v>
      </c>
      <c r="CI98">
        <v>0.8905968253175196</v>
      </c>
      <c r="CJ98">
        <v>0.99790278974897118</v>
      </c>
      <c r="CK98">
        <v>0.95629370728574292</v>
      </c>
      <c r="CL98">
        <v>0.90736927022098324</v>
      </c>
      <c r="CM98">
        <v>0.92946221204835533</v>
      </c>
    </row>
    <row r="99" spans="1:91" x14ac:dyDescent="0.25">
      <c r="A99" s="6" t="s">
        <v>5</v>
      </c>
      <c r="B99" s="7">
        <v>799.93945157799999</v>
      </c>
      <c r="C99" s="7">
        <v>798.05699002999995</v>
      </c>
      <c r="D99" s="7">
        <v>764.06493379699998</v>
      </c>
      <c r="E99" s="7">
        <v>751.35846412699993</v>
      </c>
      <c r="F99" s="7">
        <v>709.49563913000009</v>
      </c>
      <c r="G99" s="7">
        <v>700.30098794799994</v>
      </c>
      <c r="H99" s="7">
        <v>706.50116125500006</v>
      </c>
      <c r="I99" s="7">
        <v>661.88363125500007</v>
      </c>
      <c r="J99" s="7">
        <v>680.43910543899995</v>
      </c>
      <c r="K99" s="7">
        <v>693.55901643100003</v>
      </c>
      <c r="L99" s="7">
        <v>709.34459121300006</v>
      </c>
      <c r="M99" s="7">
        <v>711.87920419600005</v>
      </c>
      <c r="N99" s="7">
        <v>730.50045934800005</v>
      </c>
      <c r="O99" s="7">
        <v>762.70440587500002</v>
      </c>
      <c r="P99" s="7">
        <v>779.898568662</v>
      </c>
      <c r="Q99" s="7">
        <v>796.62509869400003</v>
      </c>
      <c r="R99" s="7">
        <v>813.20833516300002</v>
      </c>
      <c r="S99" s="7">
        <v>823.71100951799997</v>
      </c>
      <c r="T99" s="7">
        <v>851.50091605099999</v>
      </c>
      <c r="U99" s="7">
        <v>747.14543646300001</v>
      </c>
      <c r="V99" s="7">
        <v>828.08644718400012</v>
      </c>
      <c r="W99" s="7">
        <v>867.43505856499996</v>
      </c>
      <c r="X99" s="7">
        <v>858.77874741099993</v>
      </c>
      <c r="Y99" s="7">
        <v>885.01307319800003</v>
      </c>
      <c r="Z99" s="7">
        <v>861.16904278599998</v>
      </c>
      <c r="AA99" s="7">
        <v>860.49802707599997</v>
      </c>
      <c r="AB99" s="7">
        <v>856.58251875100007</v>
      </c>
      <c r="AC99" s="7">
        <v>913.42000396100002</v>
      </c>
      <c r="AD99" s="11">
        <v>941.08075204800002</v>
      </c>
      <c r="AE99" s="11">
        <v>973.12896154199996</v>
      </c>
      <c r="AF99" s="6" t="s">
        <v>5</v>
      </c>
      <c r="AG99" s="29">
        <f t="shared" si="119"/>
        <v>0.99764674495765071</v>
      </c>
      <c r="AH99" s="29">
        <f t="shared" si="120"/>
        <v>0.95740648016663299</v>
      </c>
      <c r="AI99" s="29">
        <f t="shared" si="121"/>
        <v>0.9833699086190808</v>
      </c>
      <c r="AJ99" s="29">
        <f t="shared" si="122"/>
        <v>0.94428381791687133</v>
      </c>
      <c r="AK99" s="29">
        <f t="shared" si="123"/>
        <v>0.98704058111861714</v>
      </c>
      <c r="AL99" s="29">
        <f t="shared" si="124"/>
        <v>1.0088535835500785</v>
      </c>
      <c r="AM99" s="29">
        <f t="shared" si="125"/>
        <v>0.93684719509767933</v>
      </c>
      <c r="AN99" s="29">
        <f t="shared" si="126"/>
        <v>1.028034345174569</v>
      </c>
      <c r="AO99" s="29">
        <f t="shared" si="127"/>
        <v>1.0192815358305067</v>
      </c>
      <c r="AP99" s="29">
        <f t="shared" si="128"/>
        <v>1.022760247373369</v>
      </c>
      <c r="AQ99" s="29">
        <f t="shared" si="129"/>
        <v>1.0035731758786879</v>
      </c>
      <c r="AR99" s="29">
        <f t="shared" si="130"/>
        <v>1.0261578861164107</v>
      </c>
      <c r="AS99" s="29">
        <f t="shared" si="131"/>
        <v>1.0440847724527693</v>
      </c>
      <c r="AT99" s="29">
        <f t="shared" si="132"/>
        <v>1.0225436783301052</v>
      </c>
      <c r="AU99" s="29">
        <f t="shared" si="133"/>
        <v>1.0214470582510444</v>
      </c>
      <c r="AV99" s="29">
        <f t="shared" si="134"/>
        <v>1.0208168641638167</v>
      </c>
      <c r="AW99" s="29">
        <f t="shared" si="135"/>
        <v>1.0129151090819732</v>
      </c>
      <c r="AX99" s="29">
        <f t="shared" si="136"/>
        <v>1.033737447007369</v>
      </c>
      <c r="AY99" s="29">
        <f t="shared" si="137"/>
        <v>0.87744525270510731</v>
      </c>
      <c r="AZ99" s="29">
        <f t="shared" si="138"/>
        <v>1.1083336747717771</v>
      </c>
      <c r="BA99" s="29">
        <f t="shared" si="139"/>
        <v>1.0475175164559318</v>
      </c>
      <c r="BB99" s="29">
        <f t="shared" si="140"/>
        <v>0.99002079629071005</v>
      </c>
      <c r="BC99" s="29">
        <f t="shared" si="141"/>
        <v>1.0305484105959655</v>
      </c>
      <c r="BD99" s="29">
        <f t="shared" si="142"/>
        <v>0.97305799074149324</v>
      </c>
      <c r="BE99" s="29">
        <f t="shared" si="143"/>
        <v>0.99922080837017879</v>
      </c>
      <c r="BF99" s="29">
        <f t="shared" si="144"/>
        <v>0.99544971841678132</v>
      </c>
      <c r="BG99" s="29">
        <f t="shared" si="145"/>
        <v>1.0663537767416451</v>
      </c>
      <c r="BH99" s="29">
        <f t="shared" si="146"/>
        <v>1.0302826169418784</v>
      </c>
      <c r="BI99" s="29">
        <f t="shared" si="147"/>
        <v>1.0340546859812572</v>
      </c>
      <c r="BK99">
        <v>0.99764674495765071</v>
      </c>
      <c r="BL99">
        <v>0.95740648016663299</v>
      </c>
      <c r="BM99">
        <v>0.9833699086190808</v>
      </c>
      <c r="BN99">
        <v>0.94428381791687133</v>
      </c>
      <c r="BO99">
        <v>0.98704058111861714</v>
      </c>
      <c r="BP99">
        <v>1.0088535835500785</v>
      </c>
      <c r="BQ99">
        <v>0.93684719509767933</v>
      </c>
      <c r="BR99">
        <v>1.028034345174569</v>
      </c>
      <c r="BS99">
        <v>1.0192815358305067</v>
      </c>
      <c r="BT99">
        <v>1.022760247373369</v>
      </c>
      <c r="BU99">
        <v>1.0035731758786879</v>
      </c>
      <c r="BV99">
        <v>1.0261578861164107</v>
      </c>
      <c r="BW99">
        <v>1.0440847724527693</v>
      </c>
      <c r="BX99">
        <v>1.0225436783301052</v>
      </c>
      <c r="BY99">
        <v>1.0214470582510444</v>
      </c>
      <c r="BZ99">
        <v>1.0208168641638167</v>
      </c>
      <c r="CA99">
        <v>1.0129151090819732</v>
      </c>
      <c r="CB99">
        <v>1.033737447007369</v>
      </c>
      <c r="CC99">
        <v>0.87744525270510731</v>
      </c>
      <c r="CD99">
        <v>1.1083336747717771</v>
      </c>
      <c r="CE99">
        <v>1.0475175164559318</v>
      </c>
      <c r="CF99">
        <v>0.99002079629071005</v>
      </c>
      <c r="CG99">
        <v>1.0305484105959655</v>
      </c>
      <c r="CH99">
        <v>0.97305799074149324</v>
      </c>
      <c r="CI99">
        <v>0.99922080837017879</v>
      </c>
      <c r="CJ99">
        <v>0.99544971841678132</v>
      </c>
      <c r="CK99">
        <v>1.0663537767416451</v>
      </c>
      <c r="CL99">
        <v>1.0302826169418784</v>
      </c>
      <c r="CM99">
        <v>1.0340546859812572</v>
      </c>
    </row>
    <row r="100" spans="1:91" x14ac:dyDescent="0.25">
      <c r="A100" s="6" t="s">
        <v>13</v>
      </c>
      <c r="B100" s="7">
        <v>506.604023665</v>
      </c>
      <c r="C100" s="7">
        <v>503.17953155700002</v>
      </c>
      <c r="D100" s="7">
        <v>507.20591570099998</v>
      </c>
      <c r="E100" s="7">
        <v>514.35301926099999</v>
      </c>
      <c r="F100" s="7">
        <v>534.61757342700002</v>
      </c>
      <c r="G100" s="7">
        <v>528.275227728</v>
      </c>
      <c r="H100" s="7">
        <v>533.66545866899992</v>
      </c>
      <c r="I100" s="7">
        <v>536.66866308700003</v>
      </c>
      <c r="J100" s="7">
        <v>535.71149341500006</v>
      </c>
      <c r="K100" s="7">
        <v>534.54586072500001</v>
      </c>
      <c r="L100" s="7">
        <v>544.33471563400008</v>
      </c>
      <c r="M100" s="7">
        <v>556.47210990500002</v>
      </c>
      <c r="N100" s="7">
        <v>536.39423290499997</v>
      </c>
      <c r="O100" s="7">
        <v>541.22167305599999</v>
      </c>
      <c r="P100" s="7">
        <v>526.80438338400006</v>
      </c>
      <c r="Q100" s="7">
        <v>511.48553380099997</v>
      </c>
      <c r="R100" s="7">
        <v>524.29495245900011</v>
      </c>
      <c r="S100" s="7">
        <v>545.88041522100002</v>
      </c>
      <c r="T100" s="7">
        <v>571.12027198700002</v>
      </c>
      <c r="U100" s="7">
        <v>584.33590804400001</v>
      </c>
      <c r="V100" s="7">
        <v>603.85632883500011</v>
      </c>
      <c r="W100" s="7">
        <v>648.75833110099995</v>
      </c>
      <c r="X100" s="7">
        <v>680.79536519700002</v>
      </c>
      <c r="Y100" s="7">
        <v>685.67713274000005</v>
      </c>
      <c r="Z100" s="7">
        <v>733.43099368100002</v>
      </c>
      <c r="AA100" s="7">
        <v>766.52450497000007</v>
      </c>
      <c r="AB100" s="7">
        <v>755.26328184800002</v>
      </c>
      <c r="AC100" s="7">
        <v>773.30066654799998</v>
      </c>
      <c r="AD100" s="9">
        <v>862.50042098300003</v>
      </c>
      <c r="AE100" s="9">
        <v>951.37011466800004</v>
      </c>
      <c r="AF100" s="6" t="s">
        <v>13</v>
      </c>
      <c r="AG100" s="29">
        <f t="shared" si="119"/>
        <v>0.99324029824472049</v>
      </c>
      <c r="AH100" s="29">
        <f t="shared" si="120"/>
        <v>1.0080018838038602</v>
      </c>
      <c r="AI100" s="29">
        <f t="shared" si="121"/>
        <v>1.0140911281567411</v>
      </c>
      <c r="AJ100" s="29">
        <f t="shared" si="122"/>
        <v>1.0393981437012176</v>
      </c>
      <c r="AK100" s="29">
        <f t="shared" si="123"/>
        <v>0.98813666812644341</v>
      </c>
      <c r="AL100" s="29">
        <f t="shared" si="124"/>
        <v>1.0102034520228824</v>
      </c>
      <c r="AM100" s="29">
        <f t="shared" si="125"/>
        <v>1.0056275038401217</v>
      </c>
      <c r="AN100" s="29">
        <f t="shared" si="126"/>
        <v>0.99821646066216319</v>
      </c>
      <c r="AO100" s="29">
        <f t="shared" si="127"/>
        <v>0.99782414097078731</v>
      </c>
      <c r="AP100" s="29">
        <f t="shared" si="128"/>
        <v>1.0183124697583918</v>
      </c>
      <c r="AQ100" s="29">
        <f t="shared" si="129"/>
        <v>1.0222976670831352</v>
      </c>
      <c r="AR100" s="29">
        <f t="shared" si="130"/>
        <v>0.96391934718268679</v>
      </c>
      <c r="AS100" s="29">
        <f t="shared" si="131"/>
        <v>1.0089997987578196</v>
      </c>
      <c r="AT100" s="29">
        <f t="shared" si="132"/>
        <v>0.97336158104941928</v>
      </c>
      <c r="AU100" s="29">
        <f t="shared" si="133"/>
        <v>0.97092118048715281</v>
      </c>
      <c r="AV100" s="29">
        <f t="shared" si="134"/>
        <v>1.0250435600061052</v>
      </c>
      <c r="AW100" s="29">
        <f t="shared" si="135"/>
        <v>1.0411704569360467</v>
      </c>
      <c r="AX100" s="29">
        <f t="shared" si="136"/>
        <v>1.046236970703156</v>
      </c>
      <c r="AY100" s="29">
        <f t="shared" si="137"/>
        <v>1.0231398476034148</v>
      </c>
      <c r="AZ100" s="29">
        <f t="shared" si="138"/>
        <v>1.03340616334249</v>
      </c>
      <c r="BA100" s="29">
        <f t="shared" si="139"/>
        <v>1.0743587507853529</v>
      </c>
      <c r="BB100" s="29">
        <f t="shared" si="140"/>
        <v>1.0493820773625062</v>
      </c>
      <c r="BC100" s="29">
        <f t="shared" si="141"/>
        <v>1.0071706826934514</v>
      </c>
      <c r="BD100" s="29">
        <f t="shared" si="142"/>
        <v>1.0696448206609621</v>
      </c>
      <c r="BE100" s="29">
        <f t="shared" si="143"/>
        <v>1.0451215064186308</v>
      </c>
      <c r="BF100" s="29">
        <f t="shared" si="144"/>
        <v>0.98530872392339131</v>
      </c>
      <c r="BG100" s="29">
        <f t="shared" si="145"/>
        <v>1.0238822475996259</v>
      </c>
      <c r="BH100" s="29">
        <f t="shared" si="146"/>
        <v>1.1153493825799816</v>
      </c>
      <c r="BI100" s="29">
        <f t="shared" si="147"/>
        <v>1.1030372757194882</v>
      </c>
      <c r="BK100">
        <v>0.99324029824472049</v>
      </c>
      <c r="BL100">
        <v>1.0080018838038602</v>
      </c>
      <c r="BM100">
        <v>1.0140911281567411</v>
      </c>
      <c r="BN100">
        <v>1.0393981437012176</v>
      </c>
      <c r="BO100">
        <v>0.98813666812644341</v>
      </c>
      <c r="BP100">
        <v>1.0102034520228824</v>
      </c>
      <c r="BQ100">
        <v>1.0056275038401217</v>
      </c>
      <c r="BR100">
        <v>0.99821646066216319</v>
      </c>
      <c r="BS100">
        <v>0.99782414097078731</v>
      </c>
      <c r="BT100">
        <v>1.0183124697583918</v>
      </c>
      <c r="BU100">
        <v>1.0222976670831352</v>
      </c>
      <c r="BV100">
        <v>0.96391934718268679</v>
      </c>
      <c r="BW100">
        <v>1.0089997987578196</v>
      </c>
      <c r="BX100">
        <v>0.97336158104941928</v>
      </c>
      <c r="BY100">
        <v>0.97092118048715281</v>
      </c>
      <c r="BZ100">
        <v>1.0250435600061052</v>
      </c>
      <c r="CA100">
        <v>1.0411704569360467</v>
      </c>
      <c r="CB100">
        <v>1.046236970703156</v>
      </c>
      <c r="CC100">
        <v>1.0231398476034148</v>
      </c>
      <c r="CD100">
        <v>1.03340616334249</v>
      </c>
      <c r="CE100">
        <v>1.0743587507853529</v>
      </c>
      <c r="CF100">
        <v>1.0493820773625062</v>
      </c>
      <c r="CG100">
        <v>1.0071706826934514</v>
      </c>
      <c r="CH100">
        <v>1.0696448206609621</v>
      </c>
      <c r="CI100">
        <v>1.0451215064186308</v>
      </c>
      <c r="CJ100">
        <v>0.98530872392339131</v>
      </c>
      <c r="CK100">
        <v>1.0238822475996259</v>
      </c>
      <c r="CL100">
        <v>1.1153493825799816</v>
      </c>
      <c r="CM100">
        <v>1.1030372757194882</v>
      </c>
    </row>
    <row r="101" spans="1:91" x14ac:dyDescent="0.25">
      <c r="A101" s="6" t="s">
        <v>4</v>
      </c>
      <c r="B101" s="7">
        <v>134.14991963200001</v>
      </c>
      <c r="C101" s="7">
        <v>148.42140003599999</v>
      </c>
      <c r="D101" s="7">
        <v>155.92109259099999</v>
      </c>
      <c r="E101" s="7">
        <v>163.935579483</v>
      </c>
      <c r="F101" s="7">
        <v>175.31364410800001</v>
      </c>
      <c r="G101" s="7">
        <v>186.57843953099999</v>
      </c>
      <c r="H101" s="7">
        <v>203.036992242</v>
      </c>
      <c r="I101" s="7">
        <v>219.77382821099999</v>
      </c>
      <c r="J101" s="7">
        <v>223.982994077</v>
      </c>
      <c r="K101" s="7">
        <v>241.07892869</v>
      </c>
      <c r="L101" s="7">
        <v>251.00406114500001</v>
      </c>
      <c r="M101" s="7">
        <v>252.53300468</v>
      </c>
      <c r="N101" s="7">
        <v>271.63568626900002</v>
      </c>
      <c r="O101" s="7">
        <v>291.865963335</v>
      </c>
      <c r="P101" s="7">
        <v>312.28705980400002</v>
      </c>
      <c r="Q101" s="7">
        <v>334.47919467100002</v>
      </c>
      <c r="R101" s="7">
        <v>345.28215510400003</v>
      </c>
      <c r="S101" s="7">
        <v>359.89508580400002</v>
      </c>
      <c r="T101" s="7">
        <v>379.08611899599998</v>
      </c>
      <c r="U101" s="7">
        <v>395.51199788999998</v>
      </c>
      <c r="V101" s="7">
        <v>425.54579037600001</v>
      </c>
      <c r="W101" s="7">
        <v>425.08116878499999</v>
      </c>
      <c r="X101" s="7">
        <v>424.68190874099997</v>
      </c>
      <c r="Y101" s="7">
        <v>440.24736028799998</v>
      </c>
      <c r="Z101" s="7">
        <v>451.30498577200001</v>
      </c>
      <c r="AA101" s="7">
        <v>448.73133909799998</v>
      </c>
      <c r="AB101" s="7">
        <v>448.37932024600002</v>
      </c>
      <c r="AC101" s="7">
        <v>450.91051983900002</v>
      </c>
      <c r="AD101" s="11">
        <v>458.69972779300002</v>
      </c>
      <c r="AE101" s="11">
        <v>471.53489486400002</v>
      </c>
      <c r="AF101" s="6" t="s">
        <v>4</v>
      </c>
      <c r="AG101" s="29">
        <f t="shared" si="119"/>
        <v>1.106384561713861</v>
      </c>
      <c r="AH101" s="29">
        <f t="shared" si="120"/>
        <v>1.0505297251823587</v>
      </c>
      <c r="AI101" s="29">
        <f t="shared" si="121"/>
        <v>1.0514009154170243</v>
      </c>
      <c r="AJ101" s="29">
        <f t="shared" si="122"/>
        <v>1.0694057059540263</v>
      </c>
      <c r="AK101" s="29">
        <f t="shared" si="123"/>
        <v>1.0642550982287518</v>
      </c>
      <c r="AL101" s="29">
        <f t="shared" si="124"/>
        <v>1.0882125113296675</v>
      </c>
      <c r="AM101" s="29">
        <f t="shared" si="125"/>
        <v>1.0824324463448087</v>
      </c>
      <c r="AN101" s="29">
        <f t="shared" si="126"/>
        <v>1.0191522616694781</v>
      </c>
      <c r="AO101" s="29">
        <f t="shared" si="127"/>
        <v>1.0763269313523098</v>
      </c>
      <c r="AP101" s="29">
        <f t="shared" si="128"/>
        <v>1.0411696389598719</v>
      </c>
      <c r="AQ101" s="29">
        <f t="shared" si="129"/>
        <v>1.0060913099494304</v>
      </c>
      <c r="AR101" s="29">
        <f t="shared" si="130"/>
        <v>1.0756442969235098</v>
      </c>
      <c r="AS101" s="29">
        <f t="shared" si="131"/>
        <v>1.0744757706318675</v>
      </c>
      <c r="AT101" s="29">
        <f t="shared" si="132"/>
        <v>1.0699673789833484</v>
      </c>
      <c r="AU101" s="29">
        <f t="shared" si="133"/>
        <v>1.071063254689222</v>
      </c>
      <c r="AV101" s="29">
        <f t="shared" si="134"/>
        <v>1.0322978547099948</v>
      </c>
      <c r="AW101" s="29">
        <f t="shared" si="135"/>
        <v>1.0423217084462373</v>
      </c>
      <c r="AX101" s="29">
        <f t="shared" si="136"/>
        <v>1.053323965647176</v>
      </c>
      <c r="AY101" s="29">
        <f t="shared" si="137"/>
        <v>1.0433302040641939</v>
      </c>
      <c r="AZ101" s="29">
        <f t="shared" si="138"/>
        <v>1.0759364890223964</v>
      </c>
      <c r="BA101" s="29">
        <f t="shared" si="139"/>
        <v>0.998908174862711</v>
      </c>
      <c r="BB101" s="29">
        <f t="shared" si="140"/>
        <v>0.99906074398651623</v>
      </c>
      <c r="BC101" s="29">
        <f t="shared" si="141"/>
        <v>1.0366520240834955</v>
      </c>
      <c r="BD101" s="29">
        <f t="shared" si="142"/>
        <v>1.0251168467580734</v>
      </c>
      <c r="BE101" s="29">
        <f t="shared" si="143"/>
        <v>0.9942973227526003</v>
      </c>
      <c r="BF101" s="29">
        <f t="shared" si="144"/>
        <v>0.9992155242539833</v>
      </c>
      <c r="BG101" s="29">
        <f t="shared" si="145"/>
        <v>1.0056452193013969</v>
      </c>
      <c r="BH101" s="29">
        <f t="shared" si="146"/>
        <v>1.0172743983812602</v>
      </c>
      <c r="BI101" s="29">
        <f t="shared" si="147"/>
        <v>1.0279816321948902</v>
      </c>
      <c r="BK101">
        <v>1.106384561713861</v>
      </c>
      <c r="BL101">
        <v>1.0505297251823587</v>
      </c>
      <c r="BM101">
        <v>1.0514009154170243</v>
      </c>
      <c r="BN101">
        <v>1.0694057059540263</v>
      </c>
      <c r="BO101">
        <v>1.0642550982287518</v>
      </c>
      <c r="BP101">
        <v>1.0882125113296675</v>
      </c>
      <c r="BQ101">
        <v>1.0824324463448087</v>
      </c>
      <c r="BR101">
        <v>1.0191522616694781</v>
      </c>
      <c r="BS101">
        <v>1.0763269313523098</v>
      </c>
      <c r="BT101">
        <v>1.0411696389598719</v>
      </c>
      <c r="BU101">
        <v>1.0060913099494304</v>
      </c>
      <c r="BV101">
        <v>1.0756442969235098</v>
      </c>
      <c r="BW101">
        <v>1.0744757706318675</v>
      </c>
      <c r="BX101">
        <v>1.0699673789833484</v>
      </c>
      <c r="BY101">
        <v>1.071063254689222</v>
      </c>
      <c r="BZ101">
        <v>1.0322978547099948</v>
      </c>
      <c r="CA101">
        <v>1.0423217084462373</v>
      </c>
      <c r="CB101">
        <v>1.053323965647176</v>
      </c>
      <c r="CC101">
        <v>1.0433302040641939</v>
      </c>
      <c r="CD101">
        <v>1.0759364890223964</v>
      </c>
      <c r="CE101">
        <v>0.998908174862711</v>
      </c>
      <c r="CF101">
        <v>0.99906074398651623</v>
      </c>
      <c r="CG101">
        <v>1.0366520240834955</v>
      </c>
      <c r="CH101">
        <v>1.0251168467580734</v>
      </c>
      <c r="CI101">
        <v>0.9942973227526003</v>
      </c>
      <c r="CJ101">
        <v>0.9992155242539833</v>
      </c>
      <c r="CK101">
        <v>1.0056452193013969</v>
      </c>
      <c r="CL101">
        <v>1.0172743983812602</v>
      </c>
      <c r="CM101">
        <v>1.0279816321948902</v>
      </c>
    </row>
    <row r="102" spans="1:91" ht="15.75" thickBot="1" x14ac:dyDescent="0.3">
      <c r="A102" s="6" t="s">
        <v>3</v>
      </c>
      <c r="B102" s="7">
        <v>91.122993480000005</v>
      </c>
      <c r="C102" s="7">
        <v>96.250064933000004</v>
      </c>
      <c r="D102" s="7">
        <v>103.118010658</v>
      </c>
      <c r="E102" s="7">
        <v>114.49700841000001</v>
      </c>
      <c r="F102" s="7">
        <v>129.544024447</v>
      </c>
      <c r="G102" s="7">
        <v>139.02700668099999</v>
      </c>
      <c r="H102" s="7">
        <v>143.50003258699999</v>
      </c>
      <c r="I102" s="7">
        <v>157.84700179999999</v>
      </c>
      <c r="J102" s="7">
        <v>166.846954694</v>
      </c>
      <c r="K102" s="7">
        <v>183.10702533</v>
      </c>
      <c r="L102" s="7">
        <v>196.25503264299999</v>
      </c>
      <c r="M102" s="7">
        <v>213.31803206699999</v>
      </c>
      <c r="N102" s="7">
        <v>232.244034677</v>
      </c>
      <c r="O102" s="7">
        <v>248.67106220100001</v>
      </c>
      <c r="P102" s="7">
        <v>275.57406112400002</v>
      </c>
      <c r="Q102" s="7">
        <v>301.99017084799999</v>
      </c>
      <c r="R102" s="7">
        <v>328.45689091399998</v>
      </c>
      <c r="S102" s="7">
        <v>354.65293761499998</v>
      </c>
      <c r="T102" s="7">
        <v>385.22006441500002</v>
      </c>
      <c r="U102" s="7">
        <v>403.69301325100002</v>
      </c>
      <c r="V102" s="7">
        <v>466.58918705399998</v>
      </c>
      <c r="W102" s="7">
        <v>497.50105669300001</v>
      </c>
      <c r="X102" s="7">
        <v>520.63000966799996</v>
      </c>
      <c r="Y102" s="7">
        <v>551.06091080500005</v>
      </c>
      <c r="Z102" s="7">
        <v>566.29806964600004</v>
      </c>
      <c r="AA102" s="7">
        <v>587.36998335700002</v>
      </c>
      <c r="AB102" s="7">
        <v>609.44786868099993</v>
      </c>
      <c r="AC102" s="7">
        <v>632.31625916000007</v>
      </c>
      <c r="AD102" s="11">
        <v>654.38661840899999</v>
      </c>
      <c r="AE102" s="11">
        <v>674.41932734199997</v>
      </c>
      <c r="AF102" s="6" t="s">
        <v>3</v>
      </c>
      <c r="AG102" s="29">
        <f t="shared" si="119"/>
        <v>1.0562653975379475</v>
      </c>
      <c r="AH102" s="29">
        <f t="shared" si="120"/>
        <v>1.0713552321214619</v>
      </c>
      <c r="AI102" s="29">
        <f t="shared" si="121"/>
        <v>1.1103492753534536</v>
      </c>
      <c r="AJ102" s="29">
        <f t="shared" si="122"/>
        <v>1.1314184208474551</v>
      </c>
      <c r="AK102" s="29">
        <f t="shared" si="123"/>
        <v>1.0732027762336482</v>
      </c>
      <c r="AL102" s="29">
        <f t="shared" si="124"/>
        <v>1.0321737913574118</v>
      </c>
      <c r="AM102" s="29">
        <f t="shared" si="125"/>
        <v>1.0999788568291915</v>
      </c>
      <c r="AN102" s="29">
        <f t="shared" si="126"/>
        <v>1.0570169391332715</v>
      </c>
      <c r="AO102" s="29">
        <f t="shared" si="127"/>
        <v>1.0974550039934574</v>
      </c>
      <c r="AP102" s="29">
        <f t="shared" si="128"/>
        <v>1.0718050401905899</v>
      </c>
      <c r="AQ102" s="29">
        <f t="shared" si="129"/>
        <v>1.0869429904253138</v>
      </c>
      <c r="AR102" s="29">
        <f t="shared" si="130"/>
        <v>1.0887220007920175</v>
      </c>
      <c r="AS102" s="29">
        <f t="shared" si="131"/>
        <v>1.0707317522572597</v>
      </c>
      <c r="AT102" s="29">
        <f t="shared" si="132"/>
        <v>1.1081870913522476</v>
      </c>
      <c r="AU102" s="29">
        <f t="shared" si="133"/>
        <v>1.0958584767240249</v>
      </c>
      <c r="AV102" s="29">
        <f t="shared" si="134"/>
        <v>1.0876409983532922</v>
      </c>
      <c r="AW102" s="29">
        <f t="shared" si="135"/>
        <v>1.0797549006449645</v>
      </c>
      <c r="AX102" s="29">
        <f t="shared" si="136"/>
        <v>1.0861888442418113</v>
      </c>
      <c r="AY102" s="29">
        <f t="shared" si="137"/>
        <v>1.0479542748222455</v>
      </c>
      <c r="AZ102" s="29">
        <f t="shared" si="138"/>
        <v>1.155801987496607</v>
      </c>
      <c r="BA102" s="29">
        <f t="shared" si="139"/>
        <v>1.0662507201124283</v>
      </c>
      <c r="BB102" s="29">
        <f t="shared" si="140"/>
        <v>1.0464902589931029</v>
      </c>
      <c r="BC102" s="29">
        <f t="shared" si="141"/>
        <v>1.058450148035849</v>
      </c>
      <c r="BD102" s="29">
        <f t="shared" si="142"/>
        <v>1.0276505891494667</v>
      </c>
      <c r="BE102" s="29">
        <f t="shared" si="143"/>
        <v>1.0372099338501584</v>
      </c>
      <c r="BF102" s="29">
        <f t="shared" si="144"/>
        <v>1.0375876976174676</v>
      </c>
      <c r="BG102" s="29">
        <f t="shared" si="145"/>
        <v>1.0375231281528527</v>
      </c>
      <c r="BH102" s="29">
        <f t="shared" si="146"/>
        <v>1.0349039882009665</v>
      </c>
      <c r="BI102" s="29">
        <f t="shared" si="147"/>
        <v>1.0306129562699573</v>
      </c>
      <c r="BK102">
        <v>1.0562653975379475</v>
      </c>
      <c r="BL102">
        <v>1.0713552321214619</v>
      </c>
      <c r="BM102">
        <v>1.1103492753534536</v>
      </c>
      <c r="BN102">
        <v>1.1314184208474551</v>
      </c>
      <c r="BO102">
        <v>1.0732027762336482</v>
      </c>
      <c r="BP102">
        <v>1.0321737913574118</v>
      </c>
      <c r="BQ102">
        <v>1.0999788568291915</v>
      </c>
      <c r="BR102">
        <v>1.0570169391332715</v>
      </c>
      <c r="BS102">
        <v>1.0974550039934574</v>
      </c>
      <c r="BT102">
        <v>1.0718050401905899</v>
      </c>
      <c r="BU102">
        <v>1.0869429904253138</v>
      </c>
      <c r="BV102">
        <v>1.0887220007920175</v>
      </c>
      <c r="BW102">
        <v>1.0707317522572597</v>
      </c>
      <c r="BX102">
        <v>1.1081870913522476</v>
      </c>
      <c r="BY102">
        <v>1.0958584767240249</v>
      </c>
      <c r="BZ102">
        <v>1.0876409983532922</v>
      </c>
      <c r="CA102">
        <v>1.0797549006449645</v>
      </c>
      <c r="CB102">
        <v>1.0861888442418113</v>
      </c>
      <c r="CC102">
        <v>1.0479542748222455</v>
      </c>
      <c r="CD102">
        <v>1.155801987496607</v>
      </c>
      <c r="CE102">
        <v>1.0662507201124283</v>
      </c>
      <c r="CF102">
        <v>1.0464902589931029</v>
      </c>
      <c r="CG102">
        <v>1.058450148035849</v>
      </c>
      <c r="CH102">
        <v>1.0276505891494667</v>
      </c>
      <c r="CI102">
        <v>1.0372099338501584</v>
      </c>
      <c r="CJ102">
        <v>1.0375876976174676</v>
      </c>
      <c r="CK102">
        <v>1.0375231281528527</v>
      </c>
      <c r="CL102">
        <v>1.0349039882009665</v>
      </c>
      <c r="CM102">
        <v>1.0306129562699573</v>
      </c>
    </row>
    <row r="103" spans="1:9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F103" s="3"/>
      <c r="AG103" s="3" t="s">
        <v>9</v>
      </c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</row>
    <row r="104" spans="1:9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AD104" s="28"/>
      <c r="AE104" s="28"/>
      <c r="AF104" s="1" t="s">
        <v>9</v>
      </c>
      <c r="AG104" s="1">
        <v>1</v>
      </c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</row>
    <row r="105" spans="1:9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AD105" s="28"/>
      <c r="AE105" s="28"/>
      <c r="AF105" s="1" t="s">
        <v>15</v>
      </c>
      <c r="AG105" s="1">
        <v>0.2961182607063545</v>
      </c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</row>
    <row r="106" spans="1:9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AD106" s="28"/>
      <c r="AE106" s="28"/>
      <c r="AF106" s="1" t="s">
        <v>1</v>
      </c>
      <c r="AG106" s="1">
        <v>-0.17176038037232394</v>
      </c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</row>
    <row r="107" spans="1:9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AD107" s="28"/>
      <c r="AE107" s="28"/>
      <c r="AF107" s="1" t="s">
        <v>2</v>
      </c>
      <c r="AG107" s="1">
        <v>-0.16559264358117026</v>
      </c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</row>
    <row r="108" spans="1:9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AD108" s="28"/>
      <c r="AE108" s="28"/>
      <c r="AF108" s="1" t="s">
        <v>5</v>
      </c>
      <c r="AG108" s="1">
        <v>0.33393172863354081</v>
      </c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</row>
    <row r="109" spans="1:9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AD109" s="28"/>
      <c r="AE109" s="28"/>
      <c r="AF109" s="1" t="s">
        <v>13</v>
      </c>
      <c r="AG109" s="1">
        <v>0.19867789067535835</v>
      </c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</row>
    <row r="110" spans="1:9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AD110" s="28"/>
      <c r="AE110" s="28"/>
      <c r="AF110" s="1" t="s">
        <v>4</v>
      </c>
      <c r="AG110" s="1">
        <v>-0.26104073383833998</v>
      </c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</row>
    <row r="111" spans="1:91" ht="15.75" thickBo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AD111" s="28"/>
      <c r="AE111" s="28"/>
      <c r="AF111" s="2" t="s">
        <v>3</v>
      </c>
      <c r="AG111" s="2">
        <v>-6.6810430156587969E-2</v>
      </c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</row>
    <row r="112" spans="1:9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</row>
    <row r="113" spans="1:91" x14ac:dyDescent="0.25">
      <c r="A113" s="5" t="s">
        <v>92</v>
      </c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</row>
    <row r="114" spans="1:91" x14ac:dyDescent="0.25">
      <c r="A114" s="6"/>
      <c r="B114" s="6">
        <v>1990</v>
      </c>
      <c r="C114" s="6">
        <v>1991</v>
      </c>
      <c r="D114" s="6">
        <v>1992</v>
      </c>
      <c r="E114" s="6">
        <v>1993</v>
      </c>
      <c r="F114" s="6">
        <v>1994</v>
      </c>
      <c r="G114" s="6">
        <v>1995</v>
      </c>
      <c r="H114" s="6">
        <v>1996</v>
      </c>
      <c r="I114" s="6">
        <v>1997</v>
      </c>
      <c r="J114" s="6">
        <v>1998</v>
      </c>
      <c r="K114" s="6">
        <v>1999</v>
      </c>
      <c r="L114" s="6">
        <v>2000</v>
      </c>
      <c r="M114" s="6">
        <v>2001</v>
      </c>
      <c r="N114" s="6">
        <v>2002</v>
      </c>
      <c r="O114" s="6">
        <v>2003</v>
      </c>
      <c r="P114" s="6">
        <v>2004</v>
      </c>
      <c r="Q114" s="6">
        <v>2005</v>
      </c>
      <c r="R114" s="6">
        <v>2006</v>
      </c>
      <c r="S114" s="6">
        <v>2007</v>
      </c>
      <c r="T114" s="6">
        <v>2008</v>
      </c>
      <c r="U114" s="6">
        <v>2009</v>
      </c>
      <c r="V114" s="6">
        <v>2010</v>
      </c>
      <c r="W114" s="6">
        <v>2011</v>
      </c>
      <c r="X114" s="6">
        <v>2012</v>
      </c>
      <c r="Y114" s="6">
        <v>2013</v>
      </c>
      <c r="Z114" s="6">
        <v>2014</v>
      </c>
      <c r="AA114" s="6">
        <v>2015</v>
      </c>
      <c r="AB114" s="6">
        <v>2016</v>
      </c>
      <c r="AC114" s="6">
        <v>2017</v>
      </c>
      <c r="AD114" s="6">
        <v>2018</v>
      </c>
      <c r="AE114" s="6">
        <v>2019</v>
      </c>
      <c r="AG114" s="10">
        <v>1991</v>
      </c>
      <c r="AH114" s="10">
        <v>1992</v>
      </c>
      <c r="AI114" s="10">
        <v>1993</v>
      </c>
      <c r="AJ114" s="10">
        <v>1994</v>
      </c>
      <c r="AK114" s="10">
        <v>1995</v>
      </c>
      <c r="AL114" s="10">
        <v>1996</v>
      </c>
      <c r="AM114" s="10">
        <v>1997</v>
      </c>
      <c r="AN114" s="10">
        <v>1998</v>
      </c>
      <c r="AO114" s="10">
        <v>1999</v>
      </c>
      <c r="AP114" s="10">
        <v>2000</v>
      </c>
      <c r="AQ114" s="10">
        <v>2001</v>
      </c>
      <c r="AR114" s="10">
        <v>2002</v>
      </c>
      <c r="AS114" s="10">
        <v>2003</v>
      </c>
      <c r="AT114" s="10">
        <v>2004</v>
      </c>
      <c r="AU114" s="10">
        <v>2005</v>
      </c>
      <c r="AV114" s="10">
        <v>2006</v>
      </c>
      <c r="AW114" s="10">
        <v>2007</v>
      </c>
      <c r="AX114" s="10">
        <v>2008</v>
      </c>
      <c r="AY114" s="10">
        <v>2009</v>
      </c>
      <c r="AZ114" s="10">
        <v>2010</v>
      </c>
      <c r="BA114" s="10">
        <v>2011</v>
      </c>
      <c r="BB114" s="10">
        <v>2012</v>
      </c>
      <c r="BC114" s="10">
        <v>2013</v>
      </c>
      <c r="BD114" s="10">
        <v>2014</v>
      </c>
      <c r="BE114" s="10">
        <v>2015</v>
      </c>
      <c r="BF114" s="10">
        <v>2016</v>
      </c>
      <c r="BG114" s="10">
        <v>2017</v>
      </c>
      <c r="BH114" s="10">
        <v>2018</v>
      </c>
      <c r="BI114" s="10">
        <v>2019</v>
      </c>
    </row>
    <row r="115" spans="1:91" s="17" customFormat="1" x14ac:dyDescent="0.25">
      <c r="A115" s="6" t="s">
        <v>9</v>
      </c>
      <c r="B115" s="6">
        <v>2346.5701079958021</v>
      </c>
      <c r="C115" s="6">
        <v>2392.8469911721709</v>
      </c>
      <c r="D115" s="6">
        <v>2405.147046980816</v>
      </c>
      <c r="E115" s="6">
        <v>2540.9305556320951</v>
      </c>
      <c r="F115" s="6">
        <v>2569.9713112029067</v>
      </c>
      <c r="G115" s="6">
        <v>2702.0085770438009</v>
      </c>
      <c r="H115" s="6">
        <v>2743.4386395435808</v>
      </c>
      <c r="I115" s="6">
        <v>2784.9374552358945</v>
      </c>
      <c r="J115" s="6">
        <v>2807.7347146921625</v>
      </c>
      <c r="K115" s="6">
        <v>2831.4889047874713</v>
      </c>
      <c r="L115" s="6">
        <v>2911.605791226827</v>
      </c>
      <c r="M115" s="6">
        <v>2860.8594639025564</v>
      </c>
      <c r="N115" s="6">
        <v>2962.7628614514015</v>
      </c>
      <c r="O115" s="6">
        <v>3002.1051735412962</v>
      </c>
      <c r="P115" s="6">
        <v>3208.9529266223572</v>
      </c>
      <c r="Q115" s="6">
        <v>3379.1380355461229</v>
      </c>
      <c r="R115" s="6">
        <v>3529.1548539497171</v>
      </c>
      <c r="S115" s="6">
        <v>3632.1210673038877</v>
      </c>
      <c r="T115" s="6">
        <v>3829.4377427533323</v>
      </c>
      <c r="U115" s="6">
        <v>3971.0372422667479</v>
      </c>
      <c r="V115" s="6">
        <v>4290.7344257380519</v>
      </c>
      <c r="W115" s="6">
        <v>4506.6597706041575</v>
      </c>
      <c r="X115" s="6">
        <v>4823.8038819825433</v>
      </c>
      <c r="Y115" s="6">
        <v>5154.3524644771969</v>
      </c>
      <c r="Z115" s="6">
        <v>5397.6574519088808</v>
      </c>
      <c r="AA115" s="6">
        <v>5623.6510450948408</v>
      </c>
      <c r="AB115" s="6">
        <v>6041.3207177375625</v>
      </c>
      <c r="AC115" s="6">
        <v>6383.1861047341108</v>
      </c>
      <c r="AD115" s="6">
        <v>6805.779659920684</v>
      </c>
      <c r="AE115" s="6">
        <v>7164.3578321858131</v>
      </c>
      <c r="AF115" s="6" t="s">
        <v>9</v>
      </c>
      <c r="AG115" s="29">
        <f>(C115/B115)</f>
        <v>1.0197210741834148</v>
      </c>
      <c r="AH115" s="29">
        <f t="shared" ref="AH115:BI115" si="148">(D115/C115)</f>
        <v>1.0051403436383619</v>
      </c>
      <c r="AI115" s="29">
        <f t="shared" si="148"/>
        <v>1.0564553875496836</v>
      </c>
      <c r="AJ115" s="29">
        <f t="shared" si="148"/>
        <v>1.0114291811346208</v>
      </c>
      <c r="AK115" s="29">
        <f t="shared" si="148"/>
        <v>1.0513769415500178</v>
      </c>
      <c r="AL115" s="29">
        <f t="shared" si="148"/>
        <v>1.0153330610612301</v>
      </c>
      <c r="AM115" s="29">
        <f t="shared" si="148"/>
        <v>1.0151265696612108</v>
      </c>
      <c r="AN115" s="29">
        <f t="shared" si="148"/>
        <v>1.0081859143419567</v>
      </c>
      <c r="AO115" s="29">
        <f t="shared" si="148"/>
        <v>1.008460268689563</v>
      </c>
      <c r="AP115" s="29">
        <f t="shared" si="148"/>
        <v>1.0282949674653128</v>
      </c>
      <c r="AQ115" s="29">
        <f t="shared" si="148"/>
        <v>0.9825710171764398</v>
      </c>
      <c r="AR115" s="29">
        <f t="shared" si="148"/>
        <v>1.0356198543950275</v>
      </c>
      <c r="AS115" s="29">
        <f t="shared" si="148"/>
        <v>1.0132789271128577</v>
      </c>
      <c r="AT115" s="29">
        <f t="shared" si="148"/>
        <v>1.0689009015753643</v>
      </c>
      <c r="AU115" s="29">
        <f t="shared" si="148"/>
        <v>1.0530344672593552</v>
      </c>
      <c r="AV115" s="29">
        <f t="shared" si="148"/>
        <v>1.0443949956543723</v>
      </c>
      <c r="AW115" s="29">
        <f t="shared" si="148"/>
        <v>1.0291758842032488</v>
      </c>
      <c r="AX115" s="29">
        <f t="shared" si="148"/>
        <v>1.0543254676243246</v>
      </c>
      <c r="AY115" s="29">
        <f t="shared" si="148"/>
        <v>1.0369765769874109</v>
      </c>
      <c r="AZ115" s="29">
        <f t="shared" si="148"/>
        <v>1.08050722367157</v>
      </c>
      <c r="BA115" s="29">
        <f t="shared" si="148"/>
        <v>1.0503236330756975</v>
      </c>
      <c r="BB115" s="29">
        <f t="shared" si="148"/>
        <v>1.0703723217463719</v>
      </c>
      <c r="BC115" s="29">
        <f t="shared" si="148"/>
        <v>1.0685244654595702</v>
      </c>
      <c r="BD115" s="29">
        <f t="shared" si="148"/>
        <v>1.0472037931260028</v>
      </c>
      <c r="BE115" s="29">
        <f t="shared" si="148"/>
        <v>1.0418688283203368</v>
      </c>
      <c r="BF115" s="29">
        <f t="shared" si="148"/>
        <v>1.0742701972959416</v>
      </c>
      <c r="BG115" s="29">
        <f t="shared" si="148"/>
        <v>1.056587856028371</v>
      </c>
      <c r="BH115" s="29">
        <f t="shared" si="148"/>
        <v>1.0662041726894278</v>
      </c>
      <c r="BI115" s="29">
        <f t="shared" si="148"/>
        <v>1.0526873025844194</v>
      </c>
      <c r="BK115" s="17">
        <v>1.0197210741834148</v>
      </c>
      <c r="BL115" s="17">
        <v>1.0051403436383619</v>
      </c>
      <c r="BM115" s="17">
        <v>1.0564553875496836</v>
      </c>
      <c r="BN115" s="17">
        <v>1.0114291811346208</v>
      </c>
      <c r="BO115" s="17">
        <v>1.0513769415500178</v>
      </c>
      <c r="BP115" s="17">
        <v>1.0153330610612301</v>
      </c>
      <c r="BQ115" s="17">
        <v>1.0151265696612108</v>
      </c>
      <c r="BR115" s="17">
        <v>1.0081859143419567</v>
      </c>
      <c r="BS115" s="17">
        <v>1.008460268689563</v>
      </c>
      <c r="BT115" s="17">
        <v>1.0282949674653128</v>
      </c>
      <c r="BU115" s="17">
        <v>0.9825710171764398</v>
      </c>
      <c r="BV115" s="17">
        <v>1.0356198543950275</v>
      </c>
      <c r="BW115" s="17">
        <v>1.0132789271128577</v>
      </c>
      <c r="BX115" s="17">
        <v>1.0689009015753643</v>
      </c>
      <c r="BY115" s="17">
        <v>1.0530344672593552</v>
      </c>
      <c r="BZ115" s="17">
        <v>1.0443949956543723</v>
      </c>
      <c r="CA115" s="17">
        <v>1.0291758842032488</v>
      </c>
      <c r="CB115" s="17">
        <v>1.0543254676243246</v>
      </c>
      <c r="CC115" s="17">
        <v>1.0369765769874109</v>
      </c>
      <c r="CD115" s="17">
        <v>1.08050722367157</v>
      </c>
      <c r="CE115" s="17">
        <v>1.0503236330756975</v>
      </c>
      <c r="CF115" s="17">
        <v>1.0703723217463719</v>
      </c>
      <c r="CG115" s="17">
        <v>1.0685244654595702</v>
      </c>
      <c r="CH115" s="17">
        <v>1.0472037931260028</v>
      </c>
      <c r="CI115" s="17">
        <v>1.0418688283203368</v>
      </c>
      <c r="CJ115" s="17">
        <v>1.0742701972959416</v>
      </c>
      <c r="CK115" s="17">
        <v>1.056587856028371</v>
      </c>
      <c r="CL115" s="17">
        <v>1.0662041726894278</v>
      </c>
      <c r="CM115" s="17">
        <v>1.0526873025844194</v>
      </c>
    </row>
    <row r="116" spans="1:91" x14ac:dyDescent="0.25">
      <c r="A116" s="6" t="s">
        <v>106</v>
      </c>
      <c r="B116" s="6">
        <v>4698.2908371820004</v>
      </c>
      <c r="C116" s="6">
        <v>4526.8334556360014</v>
      </c>
      <c r="D116" s="6">
        <v>4478.8424340909996</v>
      </c>
      <c r="E116" s="6">
        <v>4361.4549645450006</v>
      </c>
      <c r="F116" s="6">
        <v>4441.4419649089996</v>
      </c>
      <c r="G116" s="6">
        <v>4597.9441609089999</v>
      </c>
      <c r="H116" s="6">
        <v>4660.9167372810007</v>
      </c>
      <c r="I116" s="6">
        <v>4658.4184106060002</v>
      </c>
      <c r="J116" s="6">
        <v>4592.7911584550002</v>
      </c>
      <c r="K116" s="6">
        <v>4532.0475387270008</v>
      </c>
      <c r="L116" s="6">
        <v>4665.177447</v>
      </c>
      <c r="M116" s="6">
        <v>4889.8490070000007</v>
      </c>
      <c r="N116" s="6">
        <v>4945.2920290000002</v>
      </c>
      <c r="O116" s="6">
        <v>5295.844137</v>
      </c>
      <c r="P116" s="6">
        <v>5691.1275910000004</v>
      </c>
      <c r="Q116" s="6">
        <v>6055.8360199999997</v>
      </c>
      <c r="R116" s="6">
        <v>6405.3907060000001</v>
      </c>
      <c r="S116" s="6">
        <v>6672.8765700000004</v>
      </c>
      <c r="T116" s="6">
        <v>6870.3872280000014</v>
      </c>
      <c r="U116" s="6">
        <v>7000.110745</v>
      </c>
      <c r="V116" s="6">
        <v>7389.3297801480003</v>
      </c>
      <c r="W116" s="6">
        <v>7834.5633684870008</v>
      </c>
      <c r="X116" s="6">
        <v>7944.9862356089998</v>
      </c>
      <c r="Y116" s="6">
        <v>8014.3385578840007</v>
      </c>
      <c r="Z116" s="6">
        <v>7973.3360953450001</v>
      </c>
      <c r="AA116" s="6">
        <v>7759.7600449829997</v>
      </c>
      <c r="AB116" s="6">
        <v>7333.377073396</v>
      </c>
      <c r="AC116" s="6">
        <v>7594.6202716719999</v>
      </c>
      <c r="AD116" s="6">
        <v>7913.6347692310001</v>
      </c>
      <c r="AE116" s="6">
        <v>7910.9994090280006</v>
      </c>
      <c r="AF116" s="6" t="s">
        <v>79</v>
      </c>
      <c r="AG116" s="29">
        <f t="shared" ref="AG116:AG121" si="149">(C116/B116)</f>
        <v>0.96350643510846645</v>
      </c>
      <c r="AH116" s="29">
        <f t="shared" ref="AH116:AH121" si="150">(D116/C116)</f>
        <v>0.98939854491769474</v>
      </c>
      <c r="AI116" s="29">
        <f t="shared" ref="AI116:AI121" si="151">(E116/D116)</f>
        <v>0.97379066772867551</v>
      </c>
      <c r="AJ116" s="29">
        <f t="shared" ref="AJ116:AJ121" si="152">(F116/E116)</f>
        <v>1.0183395222498517</v>
      </c>
      <c r="AK116" s="29">
        <f t="shared" ref="AK116:AK121" si="153">(G116/F116)</f>
        <v>1.0352367985975039</v>
      </c>
      <c r="AL116" s="29">
        <f t="shared" ref="AL116:AL121" si="154">(H116/G116)</f>
        <v>1.0136958114688264</v>
      </c>
      <c r="AM116" s="29">
        <f t="shared" ref="AM116:AM121" si="155">(I116/H116)</f>
        <v>0.99946398384356083</v>
      </c>
      <c r="AN116" s="29">
        <f t="shared" ref="AN116:AN121" si="156">(J116/I116)</f>
        <v>0.98591211729680961</v>
      </c>
      <c r="AO116" s="29">
        <f t="shared" ref="AO116:AO121" si="157">(K116/J116)</f>
        <v>0.98677413850700035</v>
      </c>
      <c r="AP116" s="29">
        <f t="shared" ref="AP116:AP121" si="158">(L116/K116)</f>
        <v>1.0293752232595499</v>
      </c>
      <c r="AQ116" s="29">
        <f t="shared" ref="AQ116:AQ121" si="159">(M116/L116)</f>
        <v>1.0481592742296391</v>
      </c>
      <c r="AR116" s="29">
        <f t="shared" ref="AR116:AR121" si="160">(N116/M116)</f>
        <v>1.0113383914146696</v>
      </c>
      <c r="AS116" s="29">
        <f t="shared" ref="AS116:AS121" si="161">(O116/N116)</f>
        <v>1.0708860277500913</v>
      </c>
      <c r="AT116" s="29">
        <f t="shared" ref="AT116:AT121" si="162">(P116/O116)</f>
        <v>1.0746403111145792</v>
      </c>
      <c r="AU116" s="29">
        <f t="shared" ref="AU116:AU121" si="163">(Q116/P116)</f>
        <v>1.0640836852044493</v>
      </c>
      <c r="AV116" s="29">
        <f t="shared" ref="AV116:AV121" si="164">(R116/Q116)</f>
        <v>1.0577219536403497</v>
      </c>
      <c r="AW116" s="29">
        <f t="shared" ref="AW116:AW121" si="165">(S116/R116)</f>
        <v>1.041759492320967</v>
      </c>
      <c r="AX116" s="29">
        <f t="shared" ref="AX116:AX121" si="166">(T116/S116)</f>
        <v>1.029599027634944</v>
      </c>
      <c r="AY116" s="29">
        <f t="shared" ref="AY116:AY121" si="167">(U116/T116)</f>
        <v>1.0188815437463721</v>
      </c>
      <c r="AZ116" s="29">
        <f t="shared" ref="AZ116:AZ121" si="168">(V116/U116)</f>
        <v>1.0556018396460385</v>
      </c>
      <c r="BA116" s="29">
        <f t="shared" ref="BA116:BA121" si="169">(W116/V116)</f>
        <v>1.0602535820684515</v>
      </c>
      <c r="BB116" s="29">
        <f t="shared" ref="BB116:BB121" si="170">(X116/W116)</f>
        <v>1.0140943230564901</v>
      </c>
      <c r="BC116" s="29">
        <f t="shared" ref="BC116:BC121" si="171">(Y116/X116)</f>
        <v>1.0087290676432097</v>
      </c>
      <c r="BD116" s="29">
        <f t="shared" ref="BD116:BD121" si="172">(Z116/Y116)</f>
        <v>0.99488386193784328</v>
      </c>
      <c r="BE116" s="29">
        <f t="shared" ref="BE116:BE121" si="173">(AA116/Z116)</f>
        <v>0.97321371533721113</v>
      </c>
      <c r="BF116" s="29">
        <f t="shared" ref="BF116:BF121" si="174">(AB116/AA116)</f>
        <v>0.94505204167200074</v>
      </c>
      <c r="BG116" s="29">
        <f t="shared" ref="BG116:BG121" si="175">(AC116/AB116)</f>
        <v>1.0356238600117451</v>
      </c>
      <c r="BH116" s="29">
        <f t="shared" ref="BH116:BH121" si="176">(AD116/AC116)</f>
        <v>1.0420053256314772</v>
      </c>
      <c r="BI116" s="29">
        <f t="shared" ref="BI116:BI121" si="177">(AE116/AD116)</f>
        <v>0.9996669848584312</v>
      </c>
      <c r="BK116">
        <v>0.96350643510846645</v>
      </c>
      <c r="BL116">
        <v>0.98939854491769474</v>
      </c>
      <c r="BM116">
        <v>0.97379066772867551</v>
      </c>
      <c r="BN116">
        <v>1.0183395222498517</v>
      </c>
      <c r="BO116">
        <v>1.0352367985975039</v>
      </c>
      <c r="BP116">
        <v>1.0136958114688264</v>
      </c>
      <c r="BQ116">
        <v>0.99946398384356083</v>
      </c>
      <c r="BR116">
        <v>0.98591211729680961</v>
      </c>
      <c r="BS116">
        <v>0.98677413850700035</v>
      </c>
      <c r="BT116">
        <v>1.0293752232595499</v>
      </c>
      <c r="BU116">
        <v>1.0481592742296391</v>
      </c>
      <c r="BV116">
        <v>1.0113383914146696</v>
      </c>
      <c r="BW116">
        <v>1.0708860277500913</v>
      </c>
      <c r="BX116">
        <v>1.0746403111145792</v>
      </c>
      <c r="BY116">
        <v>1.0640836852044493</v>
      </c>
      <c r="BZ116">
        <v>1.0577219536403497</v>
      </c>
      <c r="CA116">
        <v>1.041759492320967</v>
      </c>
      <c r="CB116">
        <v>1.029599027634944</v>
      </c>
      <c r="CC116">
        <v>1.0188815437463721</v>
      </c>
      <c r="CD116">
        <v>1.0556018396460385</v>
      </c>
      <c r="CE116">
        <v>1.0602535820684515</v>
      </c>
      <c r="CF116">
        <v>1.0140943230564901</v>
      </c>
      <c r="CG116">
        <v>1.0087290676432097</v>
      </c>
      <c r="CH116">
        <v>0.99488386193784328</v>
      </c>
      <c r="CI116">
        <v>0.97321371533721113</v>
      </c>
      <c r="CJ116">
        <v>0.94505204167200074</v>
      </c>
      <c r="CK116">
        <v>1.0356238600117451</v>
      </c>
      <c r="CL116">
        <v>1.0420053256314772</v>
      </c>
      <c r="CM116">
        <v>0.9996669848584312</v>
      </c>
    </row>
    <row r="117" spans="1:91" x14ac:dyDescent="0.25">
      <c r="A117" s="6" t="s">
        <v>80</v>
      </c>
      <c r="B117" s="6">
        <v>1209.3879999999999</v>
      </c>
      <c r="C117" s="6">
        <v>1088.5509999999999</v>
      </c>
      <c r="D117" s="6">
        <v>1026.6590000000001</v>
      </c>
      <c r="E117" s="6">
        <v>962.86800000000005</v>
      </c>
      <c r="F117" s="6">
        <v>909.803</v>
      </c>
      <c r="G117" s="6">
        <v>909.80000000000007</v>
      </c>
      <c r="H117" s="6">
        <v>900.96900000000005</v>
      </c>
      <c r="I117" s="6">
        <v>879.83299999999997</v>
      </c>
      <c r="J117" s="6">
        <v>819.20299999999997</v>
      </c>
      <c r="K117" s="6">
        <v>777.94399999999996</v>
      </c>
      <c r="L117" s="6">
        <v>778.29899999999998</v>
      </c>
      <c r="M117" s="6">
        <v>788.58699999999999</v>
      </c>
      <c r="N117" s="6">
        <v>782.28399999999999</v>
      </c>
      <c r="O117" s="6">
        <v>781.69100000000003</v>
      </c>
      <c r="P117" s="6">
        <v>767.803</v>
      </c>
      <c r="Q117" s="6">
        <v>757.90499999999997</v>
      </c>
      <c r="R117" s="6">
        <v>758.74199999999996</v>
      </c>
      <c r="S117" s="6">
        <v>760.67100000000005</v>
      </c>
      <c r="T117" s="6">
        <v>749.08500000000004</v>
      </c>
      <c r="U117" s="6">
        <v>723.28200000000004</v>
      </c>
      <c r="V117" s="6">
        <v>705.49599999999998</v>
      </c>
      <c r="W117" s="6">
        <v>739.38800000000003</v>
      </c>
      <c r="X117" s="6">
        <v>730.34</v>
      </c>
      <c r="Y117" s="6">
        <v>690.00900000000001</v>
      </c>
      <c r="Z117" s="6">
        <v>664.30600000000004</v>
      </c>
      <c r="AA117" s="6">
        <v>653.62</v>
      </c>
      <c r="AB117" s="6">
        <v>624.59400000000005</v>
      </c>
      <c r="AC117" s="6">
        <v>635.31002000000001</v>
      </c>
      <c r="AD117" s="6">
        <v>627.73031544300011</v>
      </c>
      <c r="AE117" s="6">
        <v>550.66408800400006</v>
      </c>
      <c r="AF117" s="6" t="s">
        <v>80</v>
      </c>
      <c r="AG117" s="29">
        <f t="shared" si="149"/>
        <v>0.90008417480576952</v>
      </c>
      <c r="AH117" s="29">
        <f t="shared" si="150"/>
        <v>0.94314276501514416</v>
      </c>
      <c r="AI117" s="29">
        <f t="shared" si="151"/>
        <v>0.93786544509910297</v>
      </c>
      <c r="AJ117" s="29">
        <f t="shared" si="152"/>
        <v>0.94488860362998872</v>
      </c>
      <c r="AK117" s="29">
        <f t="shared" si="153"/>
        <v>0.99999670258286688</v>
      </c>
      <c r="AL117" s="29">
        <f t="shared" si="154"/>
        <v>0.99029347109254784</v>
      </c>
      <c r="AM117" s="29">
        <f t="shared" si="155"/>
        <v>0.97654081327992404</v>
      </c>
      <c r="AN117" s="29">
        <f t="shared" si="156"/>
        <v>0.93108919533593304</v>
      </c>
      <c r="AO117" s="29">
        <f t="shared" si="157"/>
        <v>0.94963519420705245</v>
      </c>
      <c r="AP117" s="29">
        <f t="shared" si="158"/>
        <v>1.0004563310469647</v>
      </c>
      <c r="AQ117" s="29">
        <f t="shared" si="159"/>
        <v>1.0132185702409999</v>
      </c>
      <c r="AR117" s="29">
        <f t="shared" si="160"/>
        <v>0.99200722304577682</v>
      </c>
      <c r="AS117" s="29">
        <f t="shared" si="161"/>
        <v>0.99924196327676396</v>
      </c>
      <c r="AT117" s="29">
        <f t="shared" si="162"/>
        <v>0.98223338889663558</v>
      </c>
      <c r="AU117" s="29">
        <f t="shared" si="163"/>
        <v>0.98710867240685429</v>
      </c>
      <c r="AV117" s="29">
        <f t="shared" si="164"/>
        <v>1.0011043600451244</v>
      </c>
      <c r="AW117" s="29">
        <f t="shared" si="165"/>
        <v>1.0025423661798083</v>
      </c>
      <c r="AX117" s="29">
        <f t="shared" si="166"/>
        <v>0.98476871078297978</v>
      </c>
      <c r="AY117" s="29">
        <f t="shared" si="167"/>
        <v>0.9655539758505377</v>
      </c>
      <c r="AZ117" s="29">
        <f t="shared" si="168"/>
        <v>0.97540931476243009</v>
      </c>
      <c r="BA117" s="29">
        <f t="shared" si="169"/>
        <v>1.0480399605384014</v>
      </c>
      <c r="BB117" s="29">
        <f t="shared" si="170"/>
        <v>0.98776285252127438</v>
      </c>
      <c r="BC117" s="29">
        <f t="shared" si="171"/>
        <v>0.94477777473505486</v>
      </c>
      <c r="BD117" s="29">
        <f t="shared" si="172"/>
        <v>0.96274976123499845</v>
      </c>
      <c r="BE117" s="29">
        <f t="shared" si="173"/>
        <v>0.98391403961427404</v>
      </c>
      <c r="BF117" s="29">
        <f t="shared" si="174"/>
        <v>0.9555919341513418</v>
      </c>
      <c r="BG117" s="29">
        <f t="shared" si="175"/>
        <v>1.0171567770423666</v>
      </c>
      <c r="BH117" s="29">
        <f t="shared" si="176"/>
        <v>0.9880692822112267</v>
      </c>
      <c r="BI117" s="29">
        <f t="shared" si="177"/>
        <v>0.87723035586609666</v>
      </c>
      <c r="BK117">
        <v>0.90008417480576952</v>
      </c>
      <c r="BL117">
        <v>0.94314276501514416</v>
      </c>
      <c r="BM117">
        <v>0.93786544509910297</v>
      </c>
      <c r="BN117">
        <v>0.94488860362998872</v>
      </c>
      <c r="BO117">
        <v>0.99999670258286688</v>
      </c>
      <c r="BP117">
        <v>0.99029347109254784</v>
      </c>
      <c r="BQ117">
        <v>0.97654081327992404</v>
      </c>
      <c r="BR117">
        <v>0.93108919533593304</v>
      </c>
      <c r="BS117">
        <v>0.94963519420705245</v>
      </c>
      <c r="BT117">
        <v>1.0004563310469647</v>
      </c>
      <c r="BU117">
        <v>1.0132185702409999</v>
      </c>
      <c r="BV117">
        <v>0.99200722304577682</v>
      </c>
      <c r="BW117">
        <v>0.99924196327676396</v>
      </c>
      <c r="BX117">
        <v>0.98223338889663558</v>
      </c>
      <c r="BY117">
        <v>0.98710867240685429</v>
      </c>
      <c r="BZ117">
        <v>1.0011043600451244</v>
      </c>
      <c r="CA117">
        <v>1.0025423661798083</v>
      </c>
      <c r="CB117">
        <v>0.98476871078297978</v>
      </c>
      <c r="CC117">
        <v>0.9655539758505377</v>
      </c>
      <c r="CD117">
        <v>0.97540931476243009</v>
      </c>
      <c r="CE117">
        <v>1.0480399605384014</v>
      </c>
      <c r="CF117">
        <v>0.98776285252127438</v>
      </c>
      <c r="CG117">
        <v>0.94477777473505486</v>
      </c>
      <c r="CH117">
        <v>0.96274976123499845</v>
      </c>
      <c r="CI117">
        <v>0.98391403961427404</v>
      </c>
      <c r="CJ117">
        <v>0.9555919341513418</v>
      </c>
      <c r="CK117">
        <v>1.0171567770423666</v>
      </c>
      <c r="CL117">
        <v>0.9880692822112267</v>
      </c>
      <c r="CM117">
        <v>0.87723035586609666</v>
      </c>
    </row>
    <row r="118" spans="1:91" x14ac:dyDescent="0.25">
      <c r="A118" s="6" t="s">
        <v>81</v>
      </c>
      <c r="B118" s="6">
        <v>1087.335</v>
      </c>
      <c r="C118" s="6">
        <v>977.09300000000007</v>
      </c>
      <c r="D118" s="6">
        <v>914.11</v>
      </c>
      <c r="E118" s="6">
        <v>857.048</v>
      </c>
      <c r="F118" s="6">
        <v>812.952</v>
      </c>
      <c r="G118" s="6">
        <v>804.87099999999998</v>
      </c>
      <c r="H118" s="6">
        <v>794.90100000000007</v>
      </c>
      <c r="I118" s="6">
        <v>764.34800000000007</v>
      </c>
      <c r="J118" s="6">
        <v>692.15600000000006</v>
      </c>
      <c r="K118" s="6">
        <v>663.20600000000002</v>
      </c>
      <c r="L118" s="6">
        <v>657.33100000000002</v>
      </c>
      <c r="M118" s="6">
        <v>666.34900000000005</v>
      </c>
      <c r="N118" s="6">
        <v>665.96900000000005</v>
      </c>
      <c r="O118" s="6">
        <v>666.9</v>
      </c>
      <c r="P118" s="6">
        <v>655.375</v>
      </c>
      <c r="Q118" s="6">
        <v>639.09800000000007</v>
      </c>
      <c r="R118" s="6">
        <v>630.452</v>
      </c>
      <c r="S118" s="6">
        <v>619.84900000000005</v>
      </c>
      <c r="T118" s="6">
        <v>599.15100000000007</v>
      </c>
      <c r="U118" s="6">
        <v>574.19000000000005</v>
      </c>
      <c r="V118" s="6">
        <v>563.88</v>
      </c>
      <c r="W118" s="6">
        <v>590.59699999999998</v>
      </c>
      <c r="X118" s="6">
        <v>591.28300000000002</v>
      </c>
      <c r="Y118" s="6">
        <v>559.09900000000005</v>
      </c>
      <c r="Z118" s="6">
        <v>540.39099999999996</v>
      </c>
      <c r="AA118" s="6">
        <v>528.05100000000004</v>
      </c>
      <c r="AB118" s="6">
        <v>483.33100000000002</v>
      </c>
      <c r="AC118" s="6">
        <v>492.90888400000011</v>
      </c>
      <c r="AD118" s="6">
        <v>477.36971799100002</v>
      </c>
      <c r="AE118" s="6">
        <v>405.12412271199997</v>
      </c>
      <c r="AF118" s="6" t="s">
        <v>81</v>
      </c>
      <c r="AG118" s="29">
        <f t="shared" si="149"/>
        <v>0.89861266307071885</v>
      </c>
      <c r="AH118" s="29">
        <f t="shared" si="150"/>
        <v>0.93554042450411568</v>
      </c>
      <c r="AI118" s="29">
        <f t="shared" si="151"/>
        <v>0.93757644047215327</v>
      </c>
      <c r="AJ118" s="29">
        <f t="shared" si="152"/>
        <v>0.94854897275298466</v>
      </c>
      <c r="AK118" s="29">
        <f t="shared" si="153"/>
        <v>0.99005968372056408</v>
      </c>
      <c r="AL118" s="29">
        <f t="shared" si="154"/>
        <v>0.98761292182225491</v>
      </c>
      <c r="AM118" s="29">
        <f t="shared" si="155"/>
        <v>0.96156376706030056</v>
      </c>
      <c r="AN118" s="29">
        <f t="shared" si="156"/>
        <v>0.90555087473245166</v>
      </c>
      <c r="AO118" s="29">
        <f t="shared" si="157"/>
        <v>0.9581741688289922</v>
      </c>
      <c r="AP118" s="29">
        <f t="shared" si="158"/>
        <v>0.99114151560751862</v>
      </c>
      <c r="AQ118" s="29">
        <f t="shared" si="159"/>
        <v>1.0137191156358061</v>
      </c>
      <c r="AR118" s="29">
        <f t="shared" si="160"/>
        <v>0.99942972826551857</v>
      </c>
      <c r="AS118" s="29">
        <f t="shared" si="161"/>
        <v>1.0013979629682461</v>
      </c>
      <c r="AT118" s="29">
        <f t="shared" si="162"/>
        <v>0.9827185485080222</v>
      </c>
      <c r="AU118" s="29">
        <f t="shared" si="163"/>
        <v>0.97516383749761593</v>
      </c>
      <c r="AV118" s="29">
        <f t="shared" si="164"/>
        <v>0.98647155835255307</v>
      </c>
      <c r="AW118" s="29">
        <f t="shared" si="165"/>
        <v>0.98318190758376534</v>
      </c>
      <c r="AX118" s="29">
        <f t="shared" si="166"/>
        <v>0.96660799646365492</v>
      </c>
      <c r="AY118" s="29">
        <f t="shared" si="167"/>
        <v>0.95833938356107229</v>
      </c>
      <c r="AZ118" s="29">
        <f t="shared" si="168"/>
        <v>0.98204427106010195</v>
      </c>
      <c r="BA118" s="29">
        <f t="shared" si="169"/>
        <v>1.0473806483649004</v>
      </c>
      <c r="BB118" s="29">
        <f t="shared" si="170"/>
        <v>1.0011615365469178</v>
      </c>
      <c r="BC118" s="29">
        <f t="shared" si="171"/>
        <v>0.94556921135902783</v>
      </c>
      <c r="BD118" s="29">
        <f t="shared" si="172"/>
        <v>0.96653902081742216</v>
      </c>
      <c r="BE118" s="29">
        <f t="shared" si="173"/>
        <v>0.977164682609444</v>
      </c>
      <c r="BF118" s="29">
        <f t="shared" si="174"/>
        <v>0.9153112104702007</v>
      </c>
      <c r="BG118" s="29">
        <f t="shared" si="175"/>
        <v>1.019816407389553</v>
      </c>
      <c r="BH118" s="29">
        <f t="shared" si="176"/>
        <v>0.96847456697696666</v>
      </c>
      <c r="BI118" s="29">
        <f t="shared" si="177"/>
        <v>0.84865903186518821</v>
      </c>
      <c r="BK118">
        <v>0.89861266307071885</v>
      </c>
      <c r="BL118">
        <v>0.93554042450411568</v>
      </c>
      <c r="BM118">
        <v>0.93757644047215327</v>
      </c>
      <c r="BN118">
        <v>0.94854897275298466</v>
      </c>
      <c r="BO118">
        <v>0.99005968372056408</v>
      </c>
      <c r="BP118">
        <v>0.98761292182225491</v>
      </c>
      <c r="BQ118">
        <v>0.96156376706030056</v>
      </c>
      <c r="BR118">
        <v>0.90555087473245166</v>
      </c>
      <c r="BS118">
        <v>0.9581741688289922</v>
      </c>
      <c r="BT118">
        <v>0.99114151560751862</v>
      </c>
      <c r="BU118">
        <v>1.0137191156358061</v>
      </c>
      <c r="BV118">
        <v>0.99942972826551857</v>
      </c>
      <c r="BW118">
        <v>1.0013979629682461</v>
      </c>
      <c r="BX118">
        <v>0.9827185485080222</v>
      </c>
      <c r="BY118">
        <v>0.97516383749761593</v>
      </c>
      <c r="BZ118">
        <v>0.98647155835255307</v>
      </c>
      <c r="CA118">
        <v>0.98318190758376534</v>
      </c>
      <c r="CB118">
        <v>0.96660799646365492</v>
      </c>
      <c r="CC118">
        <v>0.95833938356107229</v>
      </c>
      <c r="CD118">
        <v>0.98204427106010195</v>
      </c>
      <c r="CE118">
        <v>1.0473806483649004</v>
      </c>
      <c r="CF118">
        <v>1.0011615365469178</v>
      </c>
      <c r="CG118">
        <v>0.94556921135902783</v>
      </c>
      <c r="CH118">
        <v>0.96653902081742216</v>
      </c>
      <c r="CI118">
        <v>0.977164682609444</v>
      </c>
      <c r="CJ118">
        <v>0.9153112104702007</v>
      </c>
      <c r="CK118">
        <v>1.019816407389553</v>
      </c>
      <c r="CL118">
        <v>0.96847456697696666</v>
      </c>
      <c r="CM118">
        <v>0.84865903186518821</v>
      </c>
    </row>
    <row r="119" spans="1:91" x14ac:dyDescent="0.25">
      <c r="A119" s="6" t="s">
        <v>82</v>
      </c>
      <c r="B119" s="6">
        <v>682.78899999999999</v>
      </c>
      <c r="C119" s="6">
        <v>618.74099999999999</v>
      </c>
      <c r="D119" s="6">
        <v>588.87400000000002</v>
      </c>
      <c r="E119" s="6">
        <v>519.03399999999999</v>
      </c>
      <c r="F119" s="6">
        <v>459.80399999999997</v>
      </c>
      <c r="G119" s="6">
        <v>418.875</v>
      </c>
      <c r="H119" s="6">
        <v>386.13400000000001</v>
      </c>
      <c r="I119" s="6">
        <v>370.70100000000002</v>
      </c>
      <c r="J119" s="6">
        <v>356.78899999999999</v>
      </c>
      <c r="K119" s="6">
        <v>368.15600000000001</v>
      </c>
      <c r="L119" s="6">
        <v>387.60500000000002</v>
      </c>
      <c r="M119" s="6">
        <v>397.03300000000002</v>
      </c>
      <c r="N119" s="6">
        <v>381.34100000000001</v>
      </c>
      <c r="O119" s="6">
        <v>407.71499999999997</v>
      </c>
      <c r="P119" s="6">
        <v>412.61099999999999</v>
      </c>
      <c r="Q119" s="6">
        <v>438.505</v>
      </c>
      <c r="R119" s="6">
        <v>452.80599999999998</v>
      </c>
      <c r="S119" s="6">
        <v>459.12700000000001</v>
      </c>
      <c r="T119" s="6">
        <v>488.25099999999998</v>
      </c>
      <c r="U119" s="6">
        <v>444.66500000000002</v>
      </c>
      <c r="V119" s="6">
        <v>475.64400000000001</v>
      </c>
      <c r="W119" s="6">
        <v>491.57499999999999</v>
      </c>
      <c r="X119" s="6">
        <v>527.47900000000004</v>
      </c>
      <c r="Y119" s="6">
        <v>525.29999999999995</v>
      </c>
      <c r="Z119" s="6">
        <v>513.34400000000005</v>
      </c>
      <c r="AA119" s="6">
        <v>503.17700000000002</v>
      </c>
      <c r="AB119" s="6">
        <v>515.774</v>
      </c>
      <c r="AC119" s="6">
        <v>536.16613500000005</v>
      </c>
      <c r="AD119" s="6">
        <v>578.16475763799997</v>
      </c>
      <c r="AE119" s="6">
        <v>579.41715612799999</v>
      </c>
      <c r="AF119" s="6" t="s">
        <v>82</v>
      </c>
      <c r="AG119" s="29">
        <f t="shared" si="149"/>
        <v>0.90619649701445104</v>
      </c>
      <c r="AH119" s="29">
        <f t="shared" si="150"/>
        <v>0.95172939889226682</v>
      </c>
      <c r="AI119" s="29">
        <f t="shared" si="151"/>
        <v>0.88140077503846315</v>
      </c>
      <c r="AJ119" s="29">
        <f t="shared" si="152"/>
        <v>0.88588416173121598</v>
      </c>
      <c r="AK119" s="29">
        <f t="shared" si="153"/>
        <v>0.910985985332881</v>
      </c>
      <c r="AL119" s="29">
        <f t="shared" si="154"/>
        <v>0.92183586988958521</v>
      </c>
      <c r="AM119" s="29">
        <f t="shared" si="155"/>
        <v>0.96003200961324309</v>
      </c>
      <c r="AN119" s="29">
        <f t="shared" si="156"/>
        <v>0.96247110204720232</v>
      </c>
      <c r="AO119" s="29">
        <f t="shared" si="157"/>
        <v>1.031859166061734</v>
      </c>
      <c r="AP119" s="29">
        <f t="shared" si="158"/>
        <v>1.0528281489368638</v>
      </c>
      <c r="AQ119" s="29">
        <f t="shared" si="159"/>
        <v>1.0243237316340088</v>
      </c>
      <c r="AR119" s="29">
        <f t="shared" si="160"/>
        <v>0.96047683693798747</v>
      </c>
      <c r="AS119" s="29">
        <f t="shared" si="161"/>
        <v>1.0691611969339776</v>
      </c>
      <c r="AT119" s="29">
        <f t="shared" si="162"/>
        <v>1.0120083882123543</v>
      </c>
      <c r="AU119" s="29">
        <f t="shared" si="163"/>
        <v>1.0627564461441892</v>
      </c>
      <c r="AV119" s="29">
        <f t="shared" si="164"/>
        <v>1.0326130830891325</v>
      </c>
      <c r="AW119" s="29">
        <f t="shared" si="165"/>
        <v>1.0139596206764045</v>
      </c>
      <c r="AX119" s="29">
        <f t="shared" si="166"/>
        <v>1.063433429094782</v>
      </c>
      <c r="AY119" s="29">
        <f t="shared" si="167"/>
        <v>0.91073034156612076</v>
      </c>
      <c r="AZ119" s="29">
        <f t="shared" si="168"/>
        <v>1.0696681771670808</v>
      </c>
      <c r="BA119" s="29">
        <f t="shared" si="169"/>
        <v>1.0334935371832714</v>
      </c>
      <c r="BB119" s="29">
        <f t="shared" si="170"/>
        <v>1.0730387021309058</v>
      </c>
      <c r="BC119" s="29">
        <f t="shared" si="171"/>
        <v>0.99586902985711268</v>
      </c>
      <c r="BD119" s="29">
        <f t="shared" si="172"/>
        <v>0.97723967256805655</v>
      </c>
      <c r="BE119" s="29">
        <f t="shared" si="173"/>
        <v>0.98019456738561273</v>
      </c>
      <c r="BF119" s="29">
        <f t="shared" si="174"/>
        <v>1.0250349280670619</v>
      </c>
      <c r="BG119" s="29">
        <f t="shared" si="175"/>
        <v>1.0395369580475171</v>
      </c>
      <c r="BH119" s="29">
        <f t="shared" si="176"/>
        <v>1.0783313601818585</v>
      </c>
      <c r="BI119" s="29">
        <f t="shared" si="177"/>
        <v>1.0021661619347337</v>
      </c>
      <c r="BK119">
        <v>0.90619649701445104</v>
      </c>
      <c r="BL119">
        <v>0.95172939889226682</v>
      </c>
      <c r="BM119">
        <v>0.88140077503846315</v>
      </c>
      <c r="BN119">
        <v>0.88588416173121598</v>
      </c>
      <c r="BO119">
        <v>0.910985985332881</v>
      </c>
      <c r="BP119">
        <v>0.92183586988958521</v>
      </c>
      <c r="BQ119">
        <v>0.96003200961324309</v>
      </c>
      <c r="BR119">
        <v>0.96247110204720232</v>
      </c>
      <c r="BS119">
        <v>1.031859166061734</v>
      </c>
      <c r="BT119">
        <v>1.0528281489368638</v>
      </c>
      <c r="BU119">
        <v>1.0243237316340088</v>
      </c>
      <c r="BV119">
        <v>0.96047683693798747</v>
      </c>
      <c r="BW119">
        <v>1.0691611969339776</v>
      </c>
      <c r="BX119">
        <v>1.0120083882123543</v>
      </c>
      <c r="BY119">
        <v>1.0627564461441892</v>
      </c>
      <c r="BZ119">
        <v>1.0326130830891325</v>
      </c>
      <c r="CA119">
        <v>1.0139596206764045</v>
      </c>
      <c r="CB119">
        <v>1.063433429094782</v>
      </c>
      <c r="CC119">
        <v>0.91073034156612076</v>
      </c>
      <c r="CD119">
        <v>1.0696681771670808</v>
      </c>
      <c r="CE119">
        <v>1.0334935371832714</v>
      </c>
      <c r="CF119">
        <v>1.0730387021309058</v>
      </c>
      <c r="CG119">
        <v>0.99586902985711268</v>
      </c>
      <c r="CH119">
        <v>0.97723967256805655</v>
      </c>
      <c r="CI119">
        <v>0.98019456738561273</v>
      </c>
      <c r="CJ119">
        <v>1.0250349280670619</v>
      </c>
      <c r="CK119">
        <v>1.0395369580475171</v>
      </c>
      <c r="CL119">
        <v>1.0783313601818585</v>
      </c>
      <c r="CM119">
        <v>1.0021661619347337</v>
      </c>
    </row>
    <row r="120" spans="1:91" x14ac:dyDescent="0.25">
      <c r="A120" s="6" t="s">
        <v>83</v>
      </c>
      <c r="B120" s="6">
        <v>933.56100000000004</v>
      </c>
      <c r="C120" s="6">
        <v>903.54200000000003</v>
      </c>
      <c r="D120" s="6">
        <v>904.96900000000005</v>
      </c>
      <c r="E120" s="6">
        <v>857.69799999999998</v>
      </c>
      <c r="F120" s="6">
        <v>937.58</v>
      </c>
      <c r="G120" s="6">
        <v>937.09800000000007</v>
      </c>
      <c r="H120" s="6">
        <v>965.11400000000003</v>
      </c>
      <c r="I120" s="6">
        <v>988.76900000000001</v>
      </c>
      <c r="J120" s="6">
        <v>1013.81</v>
      </c>
      <c r="K120" s="6">
        <v>996.10199999999998</v>
      </c>
      <c r="L120" s="6">
        <v>971.59100000000001</v>
      </c>
      <c r="M120" s="6">
        <v>1021.417</v>
      </c>
      <c r="N120" s="6">
        <v>992.71699999999998</v>
      </c>
      <c r="O120" s="6">
        <v>972.27800000000002</v>
      </c>
      <c r="P120" s="6">
        <v>1019.129</v>
      </c>
      <c r="Q120" s="6">
        <v>1038.5909999999999</v>
      </c>
      <c r="R120" s="6">
        <v>1067.902</v>
      </c>
      <c r="S120" s="6">
        <v>1052.981</v>
      </c>
      <c r="T120" s="6">
        <v>1075.8810000000001</v>
      </c>
      <c r="U120" s="6">
        <v>987.55200000000002</v>
      </c>
      <c r="V120" s="6">
        <v>996.10699999999997</v>
      </c>
      <c r="W120" s="6">
        <v>1005.921</v>
      </c>
      <c r="X120" s="6">
        <v>932.274</v>
      </c>
      <c r="Y120" s="6">
        <v>903.66300000000001</v>
      </c>
      <c r="Z120" s="6">
        <v>918.197</v>
      </c>
      <c r="AA120" s="6">
        <v>813.69</v>
      </c>
      <c r="AB120" s="6">
        <v>660.76</v>
      </c>
      <c r="AC120" s="6">
        <v>702.71500000000003</v>
      </c>
      <c r="AD120" s="6">
        <v>685.89575816299998</v>
      </c>
      <c r="AE120" s="6">
        <v>639.72960242400006</v>
      </c>
      <c r="AF120" s="6" t="s">
        <v>83</v>
      </c>
      <c r="AG120" s="29">
        <f t="shared" si="149"/>
        <v>0.96784462932791748</v>
      </c>
      <c r="AH120" s="29">
        <f t="shared" si="150"/>
        <v>1.0015793399753414</v>
      </c>
      <c r="AI120" s="29">
        <f t="shared" si="151"/>
        <v>0.94776506156564466</v>
      </c>
      <c r="AJ120" s="29">
        <f t="shared" si="152"/>
        <v>1.0931353460075692</v>
      </c>
      <c r="AK120" s="29">
        <f t="shared" si="153"/>
        <v>0.99948591053563429</v>
      </c>
      <c r="AL120" s="29">
        <f t="shared" si="154"/>
        <v>1.0298965529752491</v>
      </c>
      <c r="AM120" s="29">
        <f t="shared" si="155"/>
        <v>1.0245100578791728</v>
      </c>
      <c r="AN120" s="29">
        <f t="shared" si="156"/>
        <v>1.0253254299032433</v>
      </c>
      <c r="AO120" s="29">
        <f t="shared" si="157"/>
        <v>0.98253321628312995</v>
      </c>
      <c r="AP120" s="29">
        <f t="shared" si="158"/>
        <v>0.97539308223455035</v>
      </c>
      <c r="AQ120" s="29">
        <f t="shared" si="159"/>
        <v>1.0512828957863958</v>
      </c>
      <c r="AR120" s="29">
        <f t="shared" si="160"/>
        <v>0.97190177958659385</v>
      </c>
      <c r="AS120" s="29">
        <f t="shared" si="161"/>
        <v>0.97941105068211787</v>
      </c>
      <c r="AT120" s="29">
        <f t="shared" si="162"/>
        <v>1.0481868354524118</v>
      </c>
      <c r="AU120" s="29">
        <f t="shared" si="163"/>
        <v>1.0190966992402335</v>
      </c>
      <c r="AV120" s="29">
        <f t="shared" si="164"/>
        <v>1.028221889078569</v>
      </c>
      <c r="AW120" s="29">
        <f t="shared" si="165"/>
        <v>0.98602774411884231</v>
      </c>
      <c r="AX120" s="29">
        <f t="shared" si="166"/>
        <v>1.0217477808241555</v>
      </c>
      <c r="AY120" s="29">
        <f t="shared" si="167"/>
        <v>0.91790077155373129</v>
      </c>
      <c r="AZ120" s="29">
        <f t="shared" si="168"/>
        <v>1.0086628349697029</v>
      </c>
      <c r="BA120" s="29">
        <f t="shared" si="169"/>
        <v>1.0098523552188672</v>
      </c>
      <c r="BB120" s="29">
        <f t="shared" si="170"/>
        <v>0.92678649715037265</v>
      </c>
      <c r="BC120" s="29">
        <f t="shared" si="171"/>
        <v>0.96931052458826483</v>
      </c>
      <c r="BD120" s="29">
        <f t="shared" si="172"/>
        <v>1.0160834293315095</v>
      </c>
      <c r="BE120" s="29">
        <f t="shared" si="173"/>
        <v>0.88618237698445979</v>
      </c>
      <c r="BF120" s="29">
        <f t="shared" si="174"/>
        <v>0.81205373053619923</v>
      </c>
      <c r="BG120" s="29">
        <f t="shared" si="175"/>
        <v>1.0634950662873055</v>
      </c>
      <c r="BH120" s="29">
        <f t="shared" si="176"/>
        <v>0.97606534393459643</v>
      </c>
      <c r="BI120" s="29">
        <f t="shared" si="177"/>
        <v>0.93269216905110419</v>
      </c>
      <c r="BK120">
        <v>0.96784462932791748</v>
      </c>
      <c r="BL120">
        <v>1.0015793399753414</v>
      </c>
      <c r="BM120">
        <v>0.94776506156564466</v>
      </c>
      <c r="BN120">
        <v>1.0931353460075692</v>
      </c>
      <c r="BO120">
        <v>0.99948591053563429</v>
      </c>
      <c r="BP120">
        <v>1.0298965529752491</v>
      </c>
      <c r="BQ120">
        <v>1.0245100578791728</v>
      </c>
      <c r="BR120">
        <v>1.0253254299032433</v>
      </c>
      <c r="BS120">
        <v>0.98253321628312995</v>
      </c>
      <c r="BT120">
        <v>0.97539308223455035</v>
      </c>
      <c r="BU120">
        <v>1.0512828957863958</v>
      </c>
      <c r="BV120">
        <v>0.97190177958659385</v>
      </c>
      <c r="BW120">
        <v>0.97941105068211787</v>
      </c>
      <c r="BX120">
        <v>1.0481868354524118</v>
      </c>
      <c r="BY120">
        <v>1.0190966992402335</v>
      </c>
      <c r="BZ120">
        <v>1.028221889078569</v>
      </c>
      <c r="CA120">
        <v>0.98602774411884231</v>
      </c>
      <c r="CB120">
        <v>1.0217477808241555</v>
      </c>
      <c r="CC120">
        <v>0.91790077155373129</v>
      </c>
      <c r="CD120">
        <v>1.0086628349697029</v>
      </c>
      <c r="CE120">
        <v>1.0098523552188672</v>
      </c>
      <c r="CF120">
        <v>0.92678649715037265</v>
      </c>
      <c r="CG120">
        <v>0.96931052458826483</v>
      </c>
      <c r="CH120">
        <v>1.0160834293315095</v>
      </c>
      <c r="CI120">
        <v>0.88618237698445979</v>
      </c>
      <c r="CJ120">
        <v>0.81205373053619923</v>
      </c>
      <c r="CK120">
        <v>1.0634950662873055</v>
      </c>
      <c r="CL120">
        <v>0.97606534393459643</v>
      </c>
      <c r="CM120">
        <v>0.93269216905110419</v>
      </c>
    </row>
    <row r="121" spans="1:91" ht="15.75" thickBot="1" x14ac:dyDescent="0.3">
      <c r="A121" s="6" t="s">
        <v>84</v>
      </c>
      <c r="B121" s="6">
        <v>1375.8279181820001</v>
      </c>
      <c r="C121" s="6">
        <v>1398.7129136359999</v>
      </c>
      <c r="D121" s="6">
        <v>1440.635909091</v>
      </c>
      <c r="E121" s="6">
        <v>1488.375854545</v>
      </c>
      <c r="F121" s="6">
        <v>1586.0328909089999</v>
      </c>
      <c r="G121" s="6">
        <v>1751.549590909</v>
      </c>
      <c r="H121" s="6">
        <v>1817.9063090909999</v>
      </c>
      <c r="I121" s="6">
        <v>1790.1493606060001</v>
      </c>
      <c r="J121" s="6">
        <v>1747.444745455</v>
      </c>
      <c r="K121" s="6">
        <v>1734.6222727270001</v>
      </c>
      <c r="L121" s="6">
        <v>1851.270256</v>
      </c>
      <c r="M121" s="6">
        <v>1978.469597</v>
      </c>
      <c r="N121" s="6">
        <v>2085.98668</v>
      </c>
      <c r="O121" s="6">
        <v>2404.9250999999999</v>
      </c>
      <c r="P121" s="6">
        <v>2740.6907000000001</v>
      </c>
      <c r="Q121" s="6">
        <v>3036.0832789999999</v>
      </c>
      <c r="R121" s="6">
        <v>3329.2599660000001</v>
      </c>
      <c r="S121" s="6">
        <v>3576.9369609999999</v>
      </c>
      <c r="T121" s="6">
        <v>3733.6177039999998</v>
      </c>
      <c r="U121" s="6">
        <v>4018.4825449999998</v>
      </c>
      <c r="V121" s="6">
        <v>4343.8737601479997</v>
      </c>
      <c r="W121" s="6">
        <v>4737.6214145489994</v>
      </c>
      <c r="X121" s="6">
        <v>4865.2653737569999</v>
      </c>
      <c r="Y121" s="6">
        <v>4981.0829929450001</v>
      </c>
      <c r="Z121" s="6">
        <v>4921.2818357280003</v>
      </c>
      <c r="AA121" s="6">
        <v>4831.510228698</v>
      </c>
      <c r="AB121" s="6">
        <v>4586.2160066290007</v>
      </c>
      <c r="AC121" s="6">
        <v>4768.7875348240004</v>
      </c>
      <c r="AD121" s="6">
        <v>5081.2054219300007</v>
      </c>
      <c r="AE121" s="6">
        <v>5195.0934626420003</v>
      </c>
      <c r="AF121" s="6" t="s">
        <v>84</v>
      </c>
      <c r="AG121" s="29">
        <f t="shared" si="149"/>
        <v>1.0166336175851409</v>
      </c>
      <c r="AH121" s="29">
        <f t="shared" si="150"/>
        <v>1.0299725519413558</v>
      </c>
      <c r="AI121" s="29">
        <f t="shared" si="151"/>
        <v>1.0331381059938471</v>
      </c>
      <c r="AJ121" s="29">
        <f t="shared" si="152"/>
        <v>1.0656131554847441</v>
      </c>
      <c r="AK121" s="29">
        <f t="shared" si="153"/>
        <v>1.104358932875054</v>
      </c>
      <c r="AL121" s="29">
        <f t="shared" si="154"/>
        <v>1.0378845786190745</v>
      </c>
      <c r="AM121" s="29">
        <f t="shared" si="155"/>
        <v>0.98473136467694034</v>
      </c>
      <c r="AN121" s="29">
        <f t="shared" si="156"/>
        <v>0.97614466362932772</v>
      </c>
      <c r="AO121" s="29">
        <f t="shared" si="157"/>
        <v>0.99266215841081651</v>
      </c>
      <c r="AP121" s="29">
        <f t="shared" si="158"/>
        <v>1.0672469073567339</v>
      </c>
      <c r="AQ121" s="29">
        <f t="shared" si="159"/>
        <v>1.0687092230795285</v>
      </c>
      <c r="AR121" s="29">
        <f t="shared" si="160"/>
        <v>1.0543435608831344</v>
      </c>
      <c r="AS121" s="29">
        <f t="shared" si="161"/>
        <v>1.1528957126418469</v>
      </c>
      <c r="AT121" s="29">
        <f t="shared" si="162"/>
        <v>1.1396158242100762</v>
      </c>
      <c r="AU121" s="29">
        <f t="shared" si="163"/>
        <v>1.1077803412840419</v>
      </c>
      <c r="AV121" s="29">
        <f t="shared" si="164"/>
        <v>1.0965641123969974</v>
      </c>
      <c r="AW121" s="29">
        <f t="shared" si="165"/>
        <v>1.0743940087374961</v>
      </c>
      <c r="AX121" s="29">
        <f t="shared" si="166"/>
        <v>1.0438030484485241</v>
      </c>
      <c r="AY121" s="29">
        <f t="shared" si="167"/>
        <v>1.0762972707931</v>
      </c>
      <c r="AZ121" s="29">
        <f t="shared" si="168"/>
        <v>1.0809736539860968</v>
      </c>
      <c r="BA121" s="29">
        <f t="shared" si="169"/>
        <v>1.090644359422541</v>
      </c>
      <c r="BB121" s="29">
        <f t="shared" si="170"/>
        <v>1.0269426254314058</v>
      </c>
      <c r="BC121" s="29">
        <f t="shared" si="171"/>
        <v>1.0238049952655646</v>
      </c>
      <c r="BD121" s="29">
        <f t="shared" si="172"/>
        <v>0.98799434634963923</v>
      </c>
      <c r="BE121" s="29">
        <f t="shared" si="173"/>
        <v>0.98175849097317136</v>
      </c>
      <c r="BF121" s="29">
        <f t="shared" si="174"/>
        <v>0.94923032127469975</v>
      </c>
      <c r="BG121" s="29">
        <f t="shared" si="175"/>
        <v>1.0398087503796392</v>
      </c>
      <c r="BH121" s="29">
        <f t="shared" si="176"/>
        <v>1.0655130648670281</v>
      </c>
      <c r="BI121" s="29">
        <f t="shared" si="177"/>
        <v>1.0224135871815907</v>
      </c>
      <c r="BK121">
        <v>1.0166336175851409</v>
      </c>
      <c r="BL121">
        <v>1.0299725519413558</v>
      </c>
      <c r="BM121">
        <v>1.0331381059938471</v>
      </c>
      <c r="BN121">
        <v>1.0656131554847441</v>
      </c>
      <c r="BO121">
        <v>1.104358932875054</v>
      </c>
      <c r="BP121">
        <v>1.0378845786190745</v>
      </c>
      <c r="BQ121">
        <v>0.98473136467694034</v>
      </c>
      <c r="BR121">
        <v>0.97614466362932772</v>
      </c>
      <c r="BS121">
        <v>0.99266215841081651</v>
      </c>
      <c r="BT121">
        <v>1.0672469073567339</v>
      </c>
      <c r="BU121">
        <v>1.0687092230795285</v>
      </c>
      <c r="BV121">
        <v>1.0543435608831344</v>
      </c>
      <c r="BW121">
        <v>1.1528957126418469</v>
      </c>
      <c r="BX121">
        <v>1.1396158242100762</v>
      </c>
      <c r="BY121">
        <v>1.1077803412840419</v>
      </c>
      <c r="BZ121">
        <v>1.0965641123969974</v>
      </c>
      <c r="CA121">
        <v>1.0743940087374961</v>
      </c>
      <c r="CB121">
        <v>1.0438030484485241</v>
      </c>
      <c r="CC121">
        <v>1.0762972707931</v>
      </c>
      <c r="CD121">
        <v>1.0809736539860968</v>
      </c>
      <c r="CE121">
        <v>1.090644359422541</v>
      </c>
      <c r="CF121">
        <v>1.0269426254314058</v>
      </c>
      <c r="CG121">
        <v>1.0238049952655646</v>
      </c>
      <c r="CH121">
        <v>0.98799434634963923</v>
      </c>
      <c r="CI121">
        <v>0.98175849097317136</v>
      </c>
      <c r="CJ121">
        <v>0.94923032127469975</v>
      </c>
      <c r="CK121">
        <v>1.0398087503796392</v>
      </c>
      <c r="CL121">
        <v>1.0655130648670281</v>
      </c>
      <c r="CM121">
        <v>1.0224135871815907</v>
      </c>
    </row>
    <row r="122" spans="1:91" x14ac:dyDescent="0.25">
      <c r="AD122" s="28"/>
      <c r="AE122" s="28"/>
      <c r="AF122" s="3"/>
      <c r="AG122" s="3" t="s">
        <v>9</v>
      </c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</row>
    <row r="123" spans="1:91" x14ac:dyDescent="0.25">
      <c r="AD123" s="28"/>
      <c r="AE123" s="28"/>
      <c r="AF123" s="1" t="s">
        <v>9</v>
      </c>
      <c r="AG123" s="1">
        <v>1</v>
      </c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</row>
    <row r="124" spans="1:91" x14ac:dyDescent="0.25">
      <c r="AD124" s="28"/>
      <c r="AE124" s="28"/>
      <c r="AF124" s="1" t="s">
        <v>79</v>
      </c>
      <c r="AG124" s="1">
        <v>0.11500622646577623</v>
      </c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</row>
    <row r="125" spans="1:91" x14ac:dyDescent="0.25">
      <c r="AD125" s="28"/>
      <c r="AE125" s="28"/>
      <c r="AF125" s="1" t="s">
        <v>80</v>
      </c>
      <c r="AG125" s="1">
        <v>5.7257687019911192E-2</v>
      </c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</row>
    <row r="126" spans="1:91" x14ac:dyDescent="0.25">
      <c r="AD126" s="28"/>
      <c r="AE126" s="28"/>
      <c r="AF126" s="1" t="s">
        <v>81</v>
      </c>
      <c r="AG126" s="1">
        <v>2.2759349516726549E-2</v>
      </c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</row>
    <row r="127" spans="1:91" x14ac:dyDescent="0.25">
      <c r="AD127" s="28"/>
      <c r="AE127" s="28"/>
      <c r="AF127" s="1" t="s">
        <v>82</v>
      </c>
      <c r="AG127" s="1">
        <v>0.33546257274519448</v>
      </c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</row>
    <row r="128" spans="1:91" x14ac:dyDescent="0.25">
      <c r="AD128" s="28"/>
      <c r="AE128" s="28"/>
      <c r="AF128" s="1" t="s">
        <v>83</v>
      </c>
      <c r="AG128" s="1">
        <v>-0.34725256128526655</v>
      </c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</row>
    <row r="129" spans="1:91" ht="15.75" thickBot="1" x14ac:dyDescent="0.3">
      <c r="AD129" s="28"/>
      <c r="AE129" s="28"/>
      <c r="AF129" s="2" t="s">
        <v>84</v>
      </c>
      <c r="AG129" s="2">
        <v>7.2169975967894692E-2</v>
      </c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</row>
    <row r="130" spans="1:91" x14ac:dyDescent="0.25"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</row>
    <row r="131" spans="1:91" x14ac:dyDescent="0.25"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</row>
    <row r="132" spans="1:91" x14ac:dyDescent="0.25">
      <c r="A132" s="36" t="s">
        <v>91</v>
      </c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</row>
    <row r="133" spans="1:91" x14ac:dyDescent="0.25">
      <c r="A133" s="6"/>
      <c r="B133" s="6">
        <v>1990</v>
      </c>
      <c r="C133" s="6">
        <v>1991</v>
      </c>
      <c r="D133" s="6">
        <v>1992</v>
      </c>
      <c r="E133" s="6">
        <v>1993</v>
      </c>
      <c r="F133" s="6">
        <v>1994</v>
      </c>
      <c r="G133" s="6">
        <v>1995</v>
      </c>
      <c r="H133" s="6">
        <v>1996</v>
      </c>
      <c r="I133" s="6">
        <v>1997</v>
      </c>
      <c r="J133" s="6">
        <v>1998</v>
      </c>
      <c r="K133" s="6">
        <v>1999</v>
      </c>
      <c r="L133" s="6">
        <v>2000</v>
      </c>
      <c r="M133" s="6">
        <v>2001</v>
      </c>
      <c r="N133" s="6">
        <v>2002</v>
      </c>
      <c r="O133" s="6">
        <v>2003</v>
      </c>
      <c r="P133" s="6">
        <v>2004</v>
      </c>
      <c r="Q133" s="6">
        <v>2005</v>
      </c>
      <c r="R133" s="6">
        <v>2006</v>
      </c>
      <c r="S133" s="6">
        <v>2007</v>
      </c>
      <c r="T133" s="6">
        <v>2008</v>
      </c>
      <c r="U133" s="6">
        <v>2009</v>
      </c>
      <c r="V133" s="6">
        <v>2010</v>
      </c>
      <c r="W133" s="6">
        <v>2011</v>
      </c>
      <c r="X133" s="6">
        <v>2012</v>
      </c>
      <c r="Y133" s="6">
        <v>2013</v>
      </c>
      <c r="Z133" s="6">
        <v>2014</v>
      </c>
      <c r="AA133" s="6">
        <v>2015</v>
      </c>
      <c r="AB133" s="6">
        <v>2016</v>
      </c>
      <c r="AC133" s="6">
        <v>2017</v>
      </c>
      <c r="AD133" s="6">
        <v>2018</v>
      </c>
      <c r="AE133" s="6">
        <v>2019</v>
      </c>
      <c r="AG133" s="10">
        <v>1991</v>
      </c>
      <c r="AH133" s="10">
        <v>1992</v>
      </c>
      <c r="AI133" s="10">
        <v>1993</v>
      </c>
      <c r="AJ133" s="10">
        <v>1994</v>
      </c>
      <c r="AK133" s="10">
        <v>1995</v>
      </c>
      <c r="AL133" s="10">
        <v>1996</v>
      </c>
      <c r="AM133" s="10">
        <v>1997</v>
      </c>
      <c r="AN133" s="10">
        <v>1998</v>
      </c>
      <c r="AO133" s="10">
        <v>1999</v>
      </c>
      <c r="AP133" s="10">
        <v>2000</v>
      </c>
      <c r="AQ133" s="10">
        <v>2001</v>
      </c>
      <c r="AR133" s="10">
        <v>2002</v>
      </c>
      <c r="AS133" s="10">
        <v>2003</v>
      </c>
      <c r="AT133" s="10">
        <v>2004</v>
      </c>
      <c r="AU133" s="10">
        <v>2005</v>
      </c>
      <c r="AV133" s="10">
        <v>2006</v>
      </c>
      <c r="AW133" s="10">
        <v>2007</v>
      </c>
      <c r="AX133" s="10">
        <v>2008</v>
      </c>
      <c r="AY133" s="10">
        <v>2009</v>
      </c>
      <c r="AZ133" s="10">
        <v>2010</v>
      </c>
      <c r="BA133" s="10">
        <v>2011</v>
      </c>
      <c r="BB133" s="10">
        <v>2012</v>
      </c>
      <c r="BC133" s="10">
        <v>2013</v>
      </c>
      <c r="BD133" s="10">
        <v>2014</v>
      </c>
      <c r="BE133" s="10">
        <v>2015</v>
      </c>
      <c r="BF133" s="10">
        <v>2016</v>
      </c>
      <c r="BG133" s="10">
        <v>2017</v>
      </c>
      <c r="BH133" s="10">
        <v>2018</v>
      </c>
      <c r="BI133" s="10">
        <v>2019</v>
      </c>
    </row>
    <row r="134" spans="1:91" s="17" customFormat="1" x14ac:dyDescent="0.25">
      <c r="A134" s="6" t="s">
        <v>9</v>
      </c>
      <c r="B134" s="6">
        <v>2346.5701079958021</v>
      </c>
      <c r="C134" s="6">
        <v>2392.8469911721709</v>
      </c>
      <c r="D134" s="6">
        <v>2405.147046980816</v>
      </c>
      <c r="E134" s="6">
        <v>2540.9305556320951</v>
      </c>
      <c r="F134" s="6">
        <v>2569.9713112029067</v>
      </c>
      <c r="G134" s="6">
        <v>2702.0085770438009</v>
      </c>
      <c r="H134" s="6">
        <v>2743.4386395435808</v>
      </c>
      <c r="I134" s="6">
        <v>2784.9374552358945</v>
      </c>
      <c r="J134" s="6">
        <v>2807.7347146921625</v>
      </c>
      <c r="K134" s="6">
        <v>2831.4889047874713</v>
      </c>
      <c r="L134" s="6">
        <v>2911.605791226827</v>
      </c>
      <c r="M134" s="6">
        <v>2860.8594639025564</v>
      </c>
      <c r="N134" s="6">
        <v>2962.7628614514015</v>
      </c>
      <c r="O134" s="6">
        <v>3002.1051735412962</v>
      </c>
      <c r="P134" s="6">
        <v>3208.9529266223572</v>
      </c>
      <c r="Q134" s="6">
        <v>3379.1380355461229</v>
      </c>
      <c r="R134" s="6">
        <v>3529.1548539497171</v>
      </c>
      <c r="S134" s="6">
        <v>3632.1210673038877</v>
      </c>
      <c r="T134" s="6">
        <v>3829.4377427533323</v>
      </c>
      <c r="U134" s="6">
        <v>3971.0372422667479</v>
      </c>
      <c r="V134" s="6">
        <v>4290.7344257380519</v>
      </c>
      <c r="W134" s="6">
        <v>4506.6597706041575</v>
      </c>
      <c r="X134" s="6">
        <v>4823.8038819825433</v>
      </c>
      <c r="Y134" s="6">
        <v>5154.3524644771969</v>
      </c>
      <c r="Z134" s="6">
        <v>5397.6574519088808</v>
      </c>
      <c r="AA134" s="6">
        <v>5623.6510450948408</v>
      </c>
      <c r="AB134" s="6">
        <v>6041.3207177375625</v>
      </c>
      <c r="AC134" s="6">
        <v>6383.1861047341108</v>
      </c>
      <c r="AD134" s="6">
        <v>6805.779659920684</v>
      </c>
      <c r="AE134" s="6">
        <v>7164.3578321858131</v>
      </c>
      <c r="AF134" s="6" t="s">
        <v>9</v>
      </c>
      <c r="AG134" s="29">
        <f>(C134/B134)</f>
        <v>1.0197210741834148</v>
      </c>
      <c r="AH134" s="29">
        <f t="shared" ref="AH134:BI134" si="178">(D134/C134)</f>
        <v>1.0051403436383619</v>
      </c>
      <c r="AI134" s="29">
        <f t="shared" si="178"/>
        <v>1.0564553875496836</v>
      </c>
      <c r="AJ134" s="29">
        <f t="shared" si="178"/>
        <v>1.0114291811346208</v>
      </c>
      <c r="AK134" s="29">
        <f t="shared" si="178"/>
        <v>1.0513769415500178</v>
      </c>
      <c r="AL134" s="29">
        <f t="shared" si="178"/>
        <v>1.0153330610612301</v>
      </c>
      <c r="AM134" s="29">
        <f t="shared" si="178"/>
        <v>1.0151265696612108</v>
      </c>
      <c r="AN134" s="29">
        <f t="shared" si="178"/>
        <v>1.0081859143419567</v>
      </c>
      <c r="AO134" s="29">
        <f t="shared" si="178"/>
        <v>1.008460268689563</v>
      </c>
      <c r="AP134" s="29">
        <f t="shared" si="178"/>
        <v>1.0282949674653128</v>
      </c>
      <c r="AQ134" s="29">
        <f t="shared" si="178"/>
        <v>0.9825710171764398</v>
      </c>
      <c r="AR134" s="29">
        <f t="shared" si="178"/>
        <v>1.0356198543950275</v>
      </c>
      <c r="AS134" s="29">
        <f t="shared" si="178"/>
        <v>1.0132789271128577</v>
      </c>
      <c r="AT134" s="29">
        <f t="shared" si="178"/>
        <v>1.0689009015753643</v>
      </c>
      <c r="AU134" s="29">
        <f t="shared" si="178"/>
        <v>1.0530344672593552</v>
      </c>
      <c r="AV134" s="29">
        <f t="shared" si="178"/>
        <v>1.0443949956543723</v>
      </c>
      <c r="AW134" s="29">
        <f t="shared" si="178"/>
        <v>1.0291758842032488</v>
      </c>
      <c r="AX134" s="29">
        <f t="shared" si="178"/>
        <v>1.0543254676243246</v>
      </c>
      <c r="AY134" s="29">
        <f t="shared" si="178"/>
        <v>1.0369765769874109</v>
      </c>
      <c r="AZ134" s="29">
        <f t="shared" si="178"/>
        <v>1.08050722367157</v>
      </c>
      <c r="BA134" s="29">
        <f t="shared" si="178"/>
        <v>1.0503236330756975</v>
      </c>
      <c r="BB134" s="29">
        <f t="shared" si="178"/>
        <v>1.0703723217463719</v>
      </c>
      <c r="BC134" s="29">
        <f t="shared" si="178"/>
        <v>1.0685244654595702</v>
      </c>
      <c r="BD134" s="29">
        <f t="shared" si="178"/>
        <v>1.0472037931260028</v>
      </c>
      <c r="BE134" s="29">
        <f t="shared" si="178"/>
        <v>1.0418688283203368</v>
      </c>
      <c r="BF134" s="29">
        <f t="shared" si="178"/>
        <v>1.0742701972959416</v>
      </c>
      <c r="BG134" s="29">
        <f t="shared" si="178"/>
        <v>1.056587856028371</v>
      </c>
      <c r="BH134" s="29">
        <f t="shared" si="178"/>
        <v>1.0662041726894278</v>
      </c>
      <c r="BI134" s="29">
        <f t="shared" si="178"/>
        <v>1.0526873025844194</v>
      </c>
      <c r="BK134" s="17">
        <v>1.0197210741834148</v>
      </c>
      <c r="BL134" s="17">
        <v>1.0051403436383619</v>
      </c>
      <c r="BM134" s="17">
        <v>1.0564553875496836</v>
      </c>
      <c r="BN134" s="17">
        <v>1.0114291811346208</v>
      </c>
      <c r="BO134" s="17">
        <v>1.0513769415500178</v>
      </c>
      <c r="BP134" s="17">
        <v>1.0153330610612301</v>
      </c>
      <c r="BQ134" s="17">
        <v>1.0151265696612108</v>
      </c>
      <c r="BR134" s="17">
        <v>1.0081859143419567</v>
      </c>
      <c r="BS134" s="17">
        <v>1.008460268689563</v>
      </c>
      <c r="BT134" s="17">
        <v>1.0282949674653128</v>
      </c>
      <c r="BU134" s="17">
        <v>0.9825710171764398</v>
      </c>
      <c r="BV134" s="17">
        <v>1.0356198543950275</v>
      </c>
      <c r="BW134" s="17">
        <v>1.0132789271128577</v>
      </c>
      <c r="BX134" s="17">
        <v>1.0689009015753643</v>
      </c>
      <c r="BY134" s="17">
        <v>1.0530344672593552</v>
      </c>
      <c r="BZ134" s="17">
        <v>1.0443949956543723</v>
      </c>
      <c r="CA134" s="17">
        <v>1.0291758842032488</v>
      </c>
      <c r="CB134" s="17">
        <v>1.0543254676243246</v>
      </c>
      <c r="CC134" s="17">
        <v>1.0369765769874109</v>
      </c>
      <c r="CD134" s="17">
        <v>1.08050722367157</v>
      </c>
      <c r="CE134" s="17">
        <v>1.0503236330756975</v>
      </c>
      <c r="CF134" s="17">
        <v>1.0703723217463719</v>
      </c>
      <c r="CG134" s="17">
        <v>1.0685244654595702</v>
      </c>
      <c r="CH134" s="17">
        <v>1.0472037931260028</v>
      </c>
      <c r="CI134" s="17">
        <v>1.0418688283203368</v>
      </c>
      <c r="CJ134" s="17">
        <v>1.0742701972959416</v>
      </c>
      <c r="CK134" s="17">
        <v>1.056587856028371</v>
      </c>
      <c r="CL134" s="17">
        <v>1.0662041726894278</v>
      </c>
      <c r="CM134" s="17">
        <v>1.0526873025844194</v>
      </c>
    </row>
    <row r="135" spans="1:91" x14ac:dyDescent="0.25">
      <c r="A135" s="6" t="s">
        <v>107</v>
      </c>
      <c r="B135" s="6">
        <v>4666.1622007240003</v>
      </c>
      <c r="C135" s="6">
        <v>4584.2544754060009</v>
      </c>
      <c r="D135" s="6">
        <v>4532.8631847130009</v>
      </c>
      <c r="E135" s="6">
        <v>4512.1588991830004</v>
      </c>
      <c r="F135" s="6">
        <v>4514.4874578299996</v>
      </c>
      <c r="G135" s="6">
        <v>4660.706035831</v>
      </c>
      <c r="H135" s="6">
        <v>4723.4499883080007</v>
      </c>
      <c r="I135" s="6">
        <v>4707.6104568709998</v>
      </c>
      <c r="J135" s="6">
        <v>4668.3585302920001</v>
      </c>
      <c r="K135" s="6">
        <v>4568.6692710699999</v>
      </c>
      <c r="L135" s="6">
        <v>4793.8900850069986</v>
      </c>
      <c r="M135" s="6">
        <v>4879.0606615040006</v>
      </c>
      <c r="N135" s="6">
        <v>5025.8816084049986</v>
      </c>
      <c r="O135" s="6">
        <v>5441.4432467460001</v>
      </c>
      <c r="P135" s="6">
        <v>5750.2896749290003</v>
      </c>
      <c r="Q135" s="6">
        <v>6100.685351864</v>
      </c>
      <c r="R135" s="6">
        <v>6445.7158032510006</v>
      </c>
      <c r="S135" s="6">
        <v>6782.8243262219994</v>
      </c>
      <c r="T135" s="6">
        <v>6909.9912479630002</v>
      </c>
      <c r="U135" s="6">
        <v>6958.772790258</v>
      </c>
      <c r="V135" s="6">
        <v>7306.0101443820004</v>
      </c>
      <c r="W135" s="6">
        <v>7705.516284069</v>
      </c>
      <c r="X135" s="6">
        <v>7847.9747400770002</v>
      </c>
      <c r="Y135" s="6">
        <v>7991.4886579579997</v>
      </c>
      <c r="Z135" s="6">
        <v>7918.4166192829998</v>
      </c>
      <c r="AA135" s="6">
        <v>7745.0818794340003</v>
      </c>
      <c r="AB135" s="6">
        <v>7610.5493880160002</v>
      </c>
      <c r="AC135" s="6">
        <v>7717.1609588800002</v>
      </c>
      <c r="AD135" s="6">
        <v>7794.8570448500004</v>
      </c>
      <c r="AE135" s="6">
        <v>7594.5985736910006</v>
      </c>
      <c r="AF135" s="6" t="s">
        <v>85</v>
      </c>
      <c r="AG135" s="29">
        <f t="shared" ref="AG135:AG140" si="179">(C135/B135)</f>
        <v>0.98244644703836259</v>
      </c>
      <c r="AH135" s="29">
        <f t="shared" ref="AH135:AH140" si="180">(D135/C135)</f>
        <v>0.98878960778274672</v>
      </c>
      <c r="AI135" s="29">
        <f t="shared" ref="AI135:AI140" si="181">(E135/D135)</f>
        <v>0.99543240448998649</v>
      </c>
      <c r="AJ135" s="29">
        <f t="shared" ref="AJ135:AJ140" si="182">(F135/E135)</f>
        <v>1.0005160630862138</v>
      </c>
      <c r="AK135" s="29">
        <f t="shared" ref="AK135:AK140" si="183">(G135/F135)</f>
        <v>1.0323887438755415</v>
      </c>
      <c r="AL135" s="29">
        <f t="shared" ref="AL135:AL140" si="184">(H135/G135)</f>
        <v>1.01346232780927</v>
      </c>
      <c r="AM135" s="29">
        <f t="shared" ref="AM135:AM140" si="185">(I135/H135)</f>
        <v>0.99664661815490607</v>
      </c>
      <c r="AN135" s="29">
        <f t="shared" ref="AN135:AN140" si="186">(J135/I135)</f>
        <v>0.99166202748961318</v>
      </c>
      <c r="AO135" s="29">
        <f t="shared" ref="AO135:AO140" si="187">(K135/J135)</f>
        <v>0.97864575769510043</v>
      </c>
      <c r="AP135" s="29">
        <f t="shared" ref="AP135:AP140" si="188">(L135/K135)</f>
        <v>1.0492968084521144</v>
      </c>
      <c r="AQ135" s="29">
        <f t="shared" ref="AQ135:AQ140" si="189">(M135/L135)</f>
        <v>1.0177664850438217</v>
      </c>
      <c r="AR135" s="29">
        <f t="shared" ref="AR135:AR140" si="190">(N135/M135)</f>
        <v>1.0300920519516024</v>
      </c>
      <c r="AS135" s="29">
        <f t="shared" ref="AS135:AS140" si="191">(O135/N135)</f>
        <v>1.0826843269937039</v>
      </c>
      <c r="AT135" s="29">
        <f t="shared" ref="AT135:AT140" si="192">(P135/O135)</f>
        <v>1.0567581823751799</v>
      </c>
      <c r="AU135" s="29">
        <f t="shared" ref="AU135:AU140" si="193">(Q135/P135)</f>
        <v>1.0609353087832616</v>
      </c>
      <c r="AV135" s="29">
        <f t="shared" ref="AV135:AV140" si="194">(R135/Q135)</f>
        <v>1.0565560148552129</v>
      </c>
      <c r="AW135" s="29">
        <f t="shared" ref="AW135:AW140" si="195">(S135/R135)</f>
        <v>1.0522996255591928</v>
      </c>
      <c r="AX135" s="29">
        <f t="shared" ref="AX135:AX140" si="196">(T135/S135)</f>
        <v>1.0187483731886406</v>
      </c>
      <c r="AY135" s="29">
        <f t="shared" ref="AY135:AY140" si="197">(U135/T135)</f>
        <v>1.0070595664371327</v>
      </c>
      <c r="AZ135" s="29">
        <f t="shared" ref="AZ135:AZ140" si="198">(V135/U135)</f>
        <v>1.0498992228356872</v>
      </c>
      <c r="BA135" s="29">
        <f t="shared" ref="BA135:BA140" si="199">(W135/V135)</f>
        <v>1.0546818484770655</v>
      </c>
      <c r="BB135" s="29">
        <f t="shared" ref="BB135:BB140" si="200">(X135/W135)</f>
        <v>1.018487853474858</v>
      </c>
      <c r="BC135" s="29">
        <f t="shared" ref="BC135:BC140" si="201">(Y135/X135)</f>
        <v>1.0182867456425568</v>
      </c>
      <c r="BD135" s="29">
        <f t="shared" ref="BD135:BD140" si="202">(Z135/Y135)</f>
        <v>0.99085626698572182</v>
      </c>
      <c r="BE135" s="29">
        <f t="shared" ref="BE135:BE140" si="203">(AA135/Z135)</f>
        <v>0.97810992422059562</v>
      </c>
      <c r="BF135" s="29">
        <f t="shared" ref="BF135:BF140" si="204">(AB135/AA135)</f>
        <v>0.98262994587891539</v>
      </c>
      <c r="BG135" s="29">
        <f t="shared" ref="BG135:BG140" si="205">(AC135/AB135)</f>
        <v>1.0140083935375122</v>
      </c>
      <c r="BH135" s="29">
        <f t="shared" ref="BH135:BH140" si="206">(AD135/AC135)</f>
        <v>1.0100679623483293</v>
      </c>
      <c r="BI135" s="29">
        <f t="shared" ref="BI135:BI140" si="207">(AE135/AD135)</f>
        <v>0.97430889751963967</v>
      </c>
      <c r="BK135">
        <v>0.98244644703836259</v>
      </c>
      <c r="BL135">
        <v>0.98878960778274672</v>
      </c>
      <c r="BM135">
        <v>0.99543240448998649</v>
      </c>
      <c r="BN135">
        <v>1.0005160630862138</v>
      </c>
      <c r="BO135">
        <v>1.0323887438755415</v>
      </c>
      <c r="BP135">
        <v>1.01346232780927</v>
      </c>
      <c r="BQ135">
        <v>0.99664661815490607</v>
      </c>
      <c r="BR135">
        <v>0.99166202748961318</v>
      </c>
      <c r="BS135">
        <v>0.97864575769510043</v>
      </c>
      <c r="BT135">
        <v>1.0492968084521144</v>
      </c>
      <c r="BU135">
        <v>1.0177664850438217</v>
      </c>
      <c r="BV135">
        <v>1.0300920519516024</v>
      </c>
      <c r="BW135">
        <v>1.0826843269937039</v>
      </c>
      <c r="BX135">
        <v>1.0567581823751799</v>
      </c>
      <c r="BY135">
        <v>1.0609353087832616</v>
      </c>
      <c r="BZ135">
        <v>1.0565560148552129</v>
      </c>
      <c r="CA135">
        <v>1.0522996255591928</v>
      </c>
      <c r="CB135">
        <v>1.0187483731886406</v>
      </c>
      <c r="CC135">
        <v>1.0070595664371327</v>
      </c>
      <c r="CD135">
        <v>1.0498992228356872</v>
      </c>
      <c r="CE135">
        <v>1.0546818484770655</v>
      </c>
      <c r="CF135">
        <v>1.018487853474858</v>
      </c>
      <c r="CG135">
        <v>1.0182867456425568</v>
      </c>
      <c r="CH135">
        <v>0.99085626698572182</v>
      </c>
      <c r="CI135">
        <v>0.97810992422059562</v>
      </c>
      <c r="CJ135">
        <v>0.98262994587891539</v>
      </c>
      <c r="CK135">
        <v>1.0140083935375122</v>
      </c>
      <c r="CL135">
        <v>1.0100679623483293</v>
      </c>
      <c r="CM135">
        <v>0.97430889751963967</v>
      </c>
    </row>
    <row r="136" spans="1:91" x14ac:dyDescent="0.25">
      <c r="A136" s="6" t="s">
        <v>86</v>
      </c>
      <c r="B136" s="6">
        <v>1351.4143164469999</v>
      </c>
      <c r="C136" s="6">
        <v>1242.582466909</v>
      </c>
      <c r="D136" s="6">
        <v>1164.8023390779999</v>
      </c>
      <c r="E136" s="6">
        <v>1104.4012979849999</v>
      </c>
      <c r="F136" s="6">
        <v>1065.072267217</v>
      </c>
      <c r="G136" s="6">
        <v>1052.2975884289999</v>
      </c>
      <c r="H136" s="6">
        <v>1053.9747124739999</v>
      </c>
      <c r="I136" s="6">
        <v>1023.294485612</v>
      </c>
      <c r="J136" s="6">
        <v>992.48148055299998</v>
      </c>
      <c r="K136" s="6">
        <v>931.94541392500003</v>
      </c>
      <c r="L136" s="6">
        <v>972.79142367100008</v>
      </c>
      <c r="M136" s="6">
        <v>977.5274473500001</v>
      </c>
      <c r="N136" s="6">
        <v>969.7871046250001</v>
      </c>
      <c r="O136" s="6">
        <v>997.96873360799998</v>
      </c>
      <c r="P136" s="6">
        <v>988.42517523200002</v>
      </c>
      <c r="Q136" s="6">
        <v>972.08215742200002</v>
      </c>
      <c r="R136" s="6">
        <v>992.22691634900002</v>
      </c>
      <c r="S136" s="6">
        <v>1019.10541741</v>
      </c>
      <c r="T136" s="6">
        <v>971.73793874400008</v>
      </c>
      <c r="U136" s="6">
        <v>904.11447282300003</v>
      </c>
      <c r="V136" s="6">
        <v>914.048880661</v>
      </c>
      <c r="W136" s="6">
        <v>960.00463098200009</v>
      </c>
      <c r="X136" s="6">
        <v>967.57634766199999</v>
      </c>
      <c r="Y136" s="6">
        <v>921.7665277860001</v>
      </c>
      <c r="Z136" s="6">
        <v>889.4832656430001</v>
      </c>
      <c r="AA136" s="6">
        <v>878.94587447499998</v>
      </c>
      <c r="AB136" s="6">
        <v>840.916473408</v>
      </c>
      <c r="AC136" s="6">
        <v>844.77128576400003</v>
      </c>
      <c r="AD136" s="6">
        <v>822.85105479700007</v>
      </c>
      <c r="AE136" s="6">
        <v>703.48854563299994</v>
      </c>
      <c r="AF136" s="6" t="s">
        <v>86</v>
      </c>
      <c r="AG136" s="29">
        <f t="shared" si="179"/>
        <v>0.91946818365508409</v>
      </c>
      <c r="AH136" s="29">
        <f t="shared" si="180"/>
        <v>0.93740445410880224</v>
      </c>
      <c r="AI136" s="29">
        <f t="shared" si="181"/>
        <v>0.94814481473242018</v>
      </c>
      <c r="AJ136" s="29">
        <f t="shared" si="182"/>
        <v>0.96438882239657231</v>
      </c>
      <c r="AK136" s="29">
        <f t="shared" si="183"/>
        <v>0.98800581032742507</v>
      </c>
      <c r="AL136" s="29">
        <f t="shared" si="184"/>
        <v>1.001593773532736</v>
      </c>
      <c r="AM136" s="29">
        <f t="shared" si="185"/>
        <v>0.97089092698440171</v>
      </c>
      <c r="AN136" s="29">
        <f t="shared" si="186"/>
        <v>0.96988842850983237</v>
      </c>
      <c r="AO136" s="29">
        <f t="shared" si="187"/>
        <v>0.93900534386367596</v>
      </c>
      <c r="AP136" s="29">
        <f t="shared" si="188"/>
        <v>1.0438287577101455</v>
      </c>
      <c r="AQ136" s="29">
        <f t="shared" si="189"/>
        <v>1.0048684883149235</v>
      </c>
      <c r="AR136" s="29">
        <f t="shared" si="190"/>
        <v>0.99208171315702343</v>
      </c>
      <c r="AS136" s="29">
        <f t="shared" si="191"/>
        <v>1.0290596037507607</v>
      </c>
      <c r="AT136" s="29">
        <f t="shared" si="192"/>
        <v>0.99043701665732886</v>
      </c>
      <c r="AU136" s="29">
        <f t="shared" si="193"/>
        <v>0.98346559940041589</v>
      </c>
      <c r="AV136" s="29">
        <f t="shared" si="194"/>
        <v>1.020723309005511</v>
      </c>
      <c r="AW136" s="29">
        <f t="shared" si="195"/>
        <v>1.027089066642036</v>
      </c>
      <c r="AX136" s="29">
        <f t="shared" si="196"/>
        <v>0.95352053099042322</v>
      </c>
      <c r="AY136" s="29">
        <f t="shared" si="197"/>
        <v>0.93040977075732434</v>
      </c>
      <c r="AZ136" s="29">
        <f t="shared" si="198"/>
        <v>1.0109879977996379</v>
      </c>
      <c r="BA136" s="29">
        <f t="shared" si="199"/>
        <v>1.0502771255381516</v>
      </c>
      <c r="BB136" s="29">
        <f t="shared" si="200"/>
        <v>1.0078871668277836</v>
      </c>
      <c r="BC136" s="29">
        <f t="shared" si="201"/>
        <v>0.95265508506208085</v>
      </c>
      <c r="BD136" s="29">
        <f t="shared" si="202"/>
        <v>0.96497674718071891</v>
      </c>
      <c r="BE136" s="29">
        <f t="shared" si="203"/>
        <v>0.98815335647671487</v>
      </c>
      <c r="BF136" s="29">
        <f t="shared" si="204"/>
        <v>0.95673294320914226</v>
      </c>
      <c r="BG136" s="29">
        <f t="shared" si="205"/>
        <v>1.0045840609357759</v>
      </c>
      <c r="BH136" s="29">
        <f t="shared" si="206"/>
        <v>0.97405187494367118</v>
      </c>
      <c r="BI136" s="29">
        <f t="shared" si="207"/>
        <v>0.8549403218624454</v>
      </c>
      <c r="BK136">
        <v>0.91946818365508409</v>
      </c>
      <c r="BL136">
        <v>0.93740445410880224</v>
      </c>
      <c r="BM136">
        <v>0.94814481473242018</v>
      </c>
      <c r="BN136">
        <v>0.96438882239657231</v>
      </c>
      <c r="BO136">
        <v>0.98800581032742507</v>
      </c>
      <c r="BP136">
        <v>1.001593773532736</v>
      </c>
      <c r="BQ136">
        <v>0.97089092698440171</v>
      </c>
      <c r="BR136">
        <v>0.96988842850983237</v>
      </c>
      <c r="BS136">
        <v>0.93900534386367596</v>
      </c>
      <c r="BT136">
        <v>1.0438287577101455</v>
      </c>
      <c r="BU136">
        <v>1.0048684883149235</v>
      </c>
      <c r="BV136">
        <v>0.99208171315702343</v>
      </c>
      <c r="BW136">
        <v>1.0290596037507607</v>
      </c>
      <c r="BX136">
        <v>0.99043701665732886</v>
      </c>
      <c r="BY136">
        <v>0.98346559940041589</v>
      </c>
      <c r="BZ136">
        <v>1.020723309005511</v>
      </c>
      <c r="CA136">
        <v>1.027089066642036</v>
      </c>
      <c r="CB136">
        <v>0.95352053099042322</v>
      </c>
      <c r="CC136">
        <v>0.93040977075732434</v>
      </c>
      <c r="CD136">
        <v>1.0109879977996379</v>
      </c>
      <c r="CE136">
        <v>1.0502771255381516</v>
      </c>
      <c r="CF136">
        <v>1.0078871668277836</v>
      </c>
      <c r="CG136">
        <v>0.95265508506208085</v>
      </c>
      <c r="CH136">
        <v>0.96497674718071891</v>
      </c>
      <c r="CI136">
        <v>0.98815335647671487</v>
      </c>
      <c r="CJ136">
        <v>0.95673294320914226</v>
      </c>
      <c r="CK136">
        <v>1.0045840609357759</v>
      </c>
      <c r="CL136">
        <v>0.97405187494367118</v>
      </c>
      <c r="CM136">
        <v>0.8549403218624454</v>
      </c>
    </row>
    <row r="137" spans="1:91" x14ac:dyDescent="0.25">
      <c r="A137" s="6" t="s">
        <v>87</v>
      </c>
      <c r="B137" s="6">
        <v>1220.363316447</v>
      </c>
      <c r="C137" s="6">
        <v>1117.7914669090001</v>
      </c>
      <c r="D137" s="6">
        <v>1042.262339078</v>
      </c>
      <c r="E137" s="6">
        <v>990.98629798499996</v>
      </c>
      <c r="F137" s="6">
        <v>961.20326721700008</v>
      </c>
      <c r="G137" s="6">
        <v>939.606588429</v>
      </c>
      <c r="H137" s="6">
        <v>936.02771247400005</v>
      </c>
      <c r="I137" s="6">
        <v>893.69048561199997</v>
      </c>
      <c r="J137" s="6">
        <v>852.09348055300006</v>
      </c>
      <c r="K137" s="6">
        <v>806.29541392500005</v>
      </c>
      <c r="L137" s="6">
        <v>832.16742367100005</v>
      </c>
      <c r="M137" s="6">
        <v>843.88044735000005</v>
      </c>
      <c r="N137" s="6">
        <v>841.34310462500002</v>
      </c>
      <c r="O137" s="6">
        <v>868.23273360799999</v>
      </c>
      <c r="P137" s="6">
        <v>856.84117523199996</v>
      </c>
      <c r="Q137" s="6">
        <v>832.76215742199997</v>
      </c>
      <c r="R137" s="6">
        <v>844.05191634899995</v>
      </c>
      <c r="S137" s="6">
        <v>854.55541741000002</v>
      </c>
      <c r="T137" s="6">
        <v>803.17800105100002</v>
      </c>
      <c r="U137" s="6">
        <v>734.31453513099996</v>
      </c>
      <c r="V137" s="6">
        <v>749.68788066100001</v>
      </c>
      <c r="W137" s="6">
        <v>782.46066259400004</v>
      </c>
      <c r="X137" s="6">
        <v>798.07734766199997</v>
      </c>
      <c r="Y137" s="6">
        <v>765.82749617399998</v>
      </c>
      <c r="Z137" s="6">
        <v>731.71729725399996</v>
      </c>
      <c r="AA137" s="6">
        <v>716.90387447499995</v>
      </c>
      <c r="AB137" s="6">
        <v>662.18647340799998</v>
      </c>
      <c r="AC137" s="6">
        <v>660.19513176400005</v>
      </c>
      <c r="AD137" s="6">
        <v>629.45256213499999</v>
      </c>
      <c r="AE137" s="6">
        <v>517.452039012</v>
      </c>
      <c r="AF137" s="6" t="s">
        <v>87</v>
      </c>
      <c r="AG137" s="29">
        <f t="shared" si="179"/>
        <v>0.91594974369056714</v>
      </c>
      <c r="AH137" s="29">
        <f t="shared" si="180"/>
        <v>0.93243003720554529</v>
      </c>
      <c r="AI137" s="29">
        <f t="shared" si="181"/>
        <v>0.95080313355814094</v>
      </c>
      <c r="AJ137" s="29">
        <f t="shared" si="182"/>
        <v>0.96994607208136119</v>
      </c>
      <c r="AK137" s="29">
        <f t="shared" si="183"/>
        <v>0.9775316215366916</v>
      </c>
      <c r="AL137" s="29">
        <f t="shared" si="184"/>
        <v>0.99619109103844861</v>
      </c>
      <c r="AM137" s="29">
        <f t="shared" si="185"/>
        <v>0.95476925918133426</v>
      </c>
      <c r="AN137" s="29">
        <f t="shared" si="186"/>
        <v>0.95345479701452318</v>
      </c>
      <c r="AO137" s="29">
        <f t="shared" si="187"/>
        <v>0.94625229781328979</v>
      </c>
      <c r="AP137" s="29">
        <f t="shared" si="188"/>
        <v>1.0320875070094429</v>
      </c>
      <c r="AQ137" s="29">
        <f t="shared" si="189"/>
        <v>1.0140753210782147</v>
      </c>
      <c r="AR137" s="29">
        <f t="shared" si="190"/>
        <v>0.99699324384992216</v>
      </c>
      <c r="AS137" s="29">
        <f t="shared" si="191"/>
        <v>1.0319603605653667</v>
      </c>
      <c r="AT137" s="29">
        <f t="shared" si="192"/>
        <v>0.98687960274353903</v>
      </c>
      <c r="AU137" s="29">
        <f t="shared" si="193"/>
        <v>0.97189792168486733</v>
      </c>
      <c r="AV137" s="29">
        <f t="shared" si="194"/>
        <v>1.0135570028325374</v>
      </c>
      <c r="AW137" s="29">
        <f t="shared" si="195"/>
        <v>1.0124441410031193</v>
      </c>
      <c r="AX137" s="29">
        <f t="shared" si="196"/>
        <v>0.93987819243517823</v>
      </c>
      <c r="AY137" s="29">
        <f t="shared" si="197"/>
        <v>0.91426126483806991</v>
      </c>
      <c r="AZ137" s="29">
        <f t="shared" si="198"/>
        <v>1.0209356410564003</v>
      </c>
      <c r="BA137" s="29">
        <f t="shared" si="199"/>
        <v>1.0437152350710328</v>
      </c>
      <c r="BB137" s="29">
        <f t="shared" si="200"/>
        <v>1.019958428346069</v>
      </c>
      <c r="BC137" s="29">
        <f t="shared" si="201"/>
        <v>0.95959056903133855</v>
      </c>
      <c r="BD137" s="29">
        <f t="shared" si="202"/>
        <v>0.95545968368802203</v>
      </c>
      <c r="BE137" s="29">
        <f t="shared" si="203"/>
        <v>0.97975526499839205</v>
      </c>
      <c r="BF137" s="29">
        <f t="shared" si="204"/>
        <v>0.92367540054505859</v>
      </c>
      <c r="BG137" s="29">
        <f t="shared" si="205"/>
        <v>0.99699277813128484</v>
      </c>
      <c r="BH137" s="29">
        <f t="shared" si="206"/>
        <v>0.95343411644545484</v>
      </c>
      <c r="BI137" s="29">
        <f t="shared" si="207"/>
        <v>0.82206677697345043</v>
      </c>
      <c r="BK137">
        <v>0.91594974369056714</v>
      </c>
      <c r="BL137">
        <v>0.93243003720554529</v>
      </c>
      <c r="BM137">
        <v>0.95080313355814094</v>
      </c>
      <c r="BN137">
        <v>0.96994607208136119</v>
      </c>
      <c r="BO137">
        <v>0.9775316215366916</v>
      </c>
      <c r="BP137">
        <v>0.99619109103844861</v>
      </c>
      <c r="BQ137">
        <v>0.95476925918133426</v>
      </c>
      <c r="BR137">
        <v>0.95345479701452318</v>
      </c>
      <c r="BS137">
        <v>0.94625229781328979</v>
      </c>
      <c r="BT137">
        <v>1.0320875070094429</v>
      </c>
      <c r="BU137">
        <v>1.0140753210782147</v>
      </c>
      <c r="BV137">
        <v>0.99699324384992216</v>
      </c>
      <c r="BW137">
        <v>1.0319603605653667</v>
      </c>
      <c r="BX137">
        <v>0.98687960274353903</v>
      </c>
      <c r="BY137">
        <v>0.97189792168486733</v>
      </c>
      <c r="BZ137">
        <v>1.0135570028325374</v>
      </c>
      <c r="CA137">
        <v>1.0124441410031193</v>
      </c>
      <c r="CB137">
        <v>0.93987819243517823</v>
      </c>
      <c r="CC137">
        <v>0.91426126483806991</v>
      </c>
      <c r="CD137">
        <v>1.0209356410564003</v>
      </c>
      <c r="CE137">
        <v>1.0437152350710328</v>
      </c>
      <c r="CF137">
        <v>1.019958428346069</v>
      </c>
      <c r="CG137">
        <v>0.95959056903133855</v>
      </c>
      <c r="CH137">
        <v>0.95545968368802203</v>
      </c>
      <c r="CI137">
        <v>0.97975526499839205</v>
      </c>
      <c r="CJ137">
        <v>0.92367540054505859</v>
      </c>
      <c r="CK137">
        <v>0.99699277813128484</v>
      </c>
      <c r="CL137">
        <v>0.95343411644545484</v>
      </c>
      <c r="CM137">
        <v>0.82206677697345043</v>
      </c>
    </row>
    <row r="138" spans="1:91" x14ac:dyDescent="0.25">
      <c r="A138" s="6" t="s">
        <v>88</v>
      </c>
      <c r="B138" s="6">
        <v>658.67200000000003</v>
      </c>
      <c r="C138" s="6">
        <v>616.16499999999996</v>
      </c>
      <c r="D138" s="6">
        <v>580.928</v>
      </c>
      <c r="E138" s="6">
        <v>506.88</v>
      </c>
      <c r="F138" s="6">
        <v>444.50403115400002</v>
      </c>
      <c r="G138" s="6">
        <v>429.42599999999999</v>
      </c>
      <c r="H138" s="6">
        <v>400.71415576800001</v>
      </c>
      <c r="I138" s="6">
        <v>356.75715576800002</v>
      </c>
      <c r="J138" s="6">
        <v>348.48599999999999</v>
      </c>
      <c r="K138" s="6">
        <v>350.12900000000002</v>
      </c>
      <c r="L138" s="6">
        <v>355.48500000000001</v>
      </c>
      <c r="M138" s="6">
        <v>344.70299999999997</v>
      </c>
      <c r="N138" s="6">
        <v>343.79199999999997</v>
      </c>
      <c r="O138" s="6">
        <v>360.041</v>
      </c>
      <c r="P138" s="6">
        <v>349.26499999999999</v>
      </c>
      <c r="Q138" s="6">
        <v>349.173</v>
      </c>
      <c r="R138" s="6">
        <v>365.52300000000002</v>
      </c>
      <c r="S138" s="6">
        <v>363.37099999999998</v>
      </c>
      <c r="T138" s="6">
        <v>391.79560766600002</v>
      </c>
      <c r="U138" s="6">
        <v>349.06299999999999</v>
      </c>
      <c r="V138" s="6">
        <v>367.935</v>
      </c>
      <c r="W138" s="6">
        <v>389.46300000000002</v>
      </c>
      <c r="X138" s="6">
        <v>404.142</v>
      </c>
      <c r="Y138" s="6">
        <v>379.61968846299999</v>
      </c>
      <c r="Z138" s="6">
        <v>356.30599999999998</v>
      </c>
      <c r="AA138" s="6">
        <v>362.26600000000002</v>
      </c>
      <c r="AB138" s="6">
        <v>358.11399999999998</v>
      </c>
      <c r="AC138" s="6">
        <v>357.96231300000011</v>
      </c>
      <c r="AD138" s="6">
        <v>378.62417494900001</v>
      </c>
      <c r="AE138" s="6">
        <v>374.63554308800002</v>
      </c>
      <c r="AF138" s="6" t="s">
        <v>88</v>
      </c>
      <c r="AG138" s="29">
        <f t="shared" si="179"/>
        <v>0.93546560351738028</v>
      </c>
      <c r="AH138" s="29">
        <f t="shared" si="180"/>
        <v>0.94281239603028411</v>
      </c>
      <c r="AI138" s="29">
        <f t="shared" si="181"/>
        <v>0.87253497851713124</v>
      </c>
      <c r="AJ138" s="29">
        <f t="shared" si="182"/>
        <v>0.87694134934106693</v>
      </c>
      <c r="AK138" s="29">
        <f t="shared" si="183"/>
        <v>0.96607897769823337</v>
      </c>
      <c r="AL138" s="29">
        <f t="shared" si="184"/>
        <v>0.93313901759092377</v>
      </c>
      <c r="AM138" s="29">
        <f t="shared" si="185"/>
        <v>0.89030335123611248</v>
      </c>
      <c r="AN138" s="29">
        <f t="shared" si="186"/>
        <v>0.97681572567144592</v>
      </c>
      <c r="AO138" s="29">
        <f t="shared" si="187"/>
        <v>1.0047146800732312</v>
      </c>
      <c r="AP138" s="29">
        <f t="shared" si="188"/>
        <v>1.0152972190249878</v>
      </c>
      <c r="AQ138" s="29">
        <f t="shared" si="189"/>
        <v>0.96966960631250254</v>
      </c>
      <c r="AR138" s="29">
        <f t="shared" si="190"/>
        <v>0.99735714513653784</v>
      </c>
      <c r="AS138" s="29">
        <f t="shared" si="191"/>
        <v>1.047264043375064</v>
      </c>
      <c r="AT138" s="29">
        <f t="shared" si="192"/>
        <v>0.97007007535252932</v>
      </c>
      <c r="AU138" s="29">
        <f t="shared" si="193"/>
        <v>0.9997365896955035</v>
      </c>
      <c r="AV138" s="29">
        <f t="shared" si="194"/>
        <v>1.0468249263259188</v>
      </c>
      <c r="AW138" s="29">
        <f t="shared" si="195"/>
        <v>0.99411254558536655</v>
      </c>
      <c r="AX138" s="29">
        <f t="shared" si="196"/>
        <v>1.0782247555968969</v>
      </c>
      <c r="AY138" s="29">
        <f t="shared" si="197"/>
        <v>0.89093137638636077</v>
      </c>
      <c r="AZ138" s="29">
        <f t="shared" si="198"/>
        <v>1.0540647390299174</v>
      </c>
      <c r="BA138" s="29">
        <f t="shared" si="199"/>
        <v>1.0585103347058584</v>
      </c>
      <c r="BB138" s="29">
        <f t="shared" si="200"/>
        <v>1.0376903582625308</v>
      </c>
      <c r="BC138" s="29">
        <f t="shared" si="201"/>
        <v>0.93932253629417384</v>
      </c>
      <c r="BD138" s="29">
        <f t="shared" si="202"/>
        <v>0.93858672463119019</v>
      </c>
      <c r="BE138" s="29">
        <f t="shared" si="203"/>
        <v>1.0167271951637078</v>
      </c>
      <c r="BF138" s="29">
        <f t="shared" si="204"/>
        <v>0.98853880849983145</v>
      </c>
      <c r="BG138" s="29">
        <f t="shared" si="205"/>
        <v>0.99957642817650283</v>
      </c>
      <c r="BH138" s="29">
        <f t="shared" si="206"/>
        <v>1.0577207745023145</v>
      </c>
      <c r="BI138" s="29">
        <f t="shared" si="207"/>
        <v>0.98946545908871975</v>
      </c>
      <c r="BK138">
        <v>0.93546560351738028</v>
      </c>
      <c r="BL138">
        <v>0.94281239603028411</v>
      </c>
      <c r="BM138">
        <v>0.87253497851713124</v>
      </c>
      <c r="BN138">
        <v>0.87694134934106693</v>
      </c>
      <c r="BO138">
        <v>0.96607897769823337</v>
      </c>
      <c r="BP138">
        <v>0.93313901759092377</v>
      </c>
      <c r="BQ138">
        <v>0.89030335123611248</v>
      </c>
      <c r="BR138">
        <v>0.97681572567144592</v>
      </c>
      <c r="BS138">
        <v>1.0047146800732312</v>
      </c>
      <c r="BT138">
        <v>1.0152972190249878</v>
      </c>
      <c r="BU138">
        <v>0.96966960631250254</v>
      </c>
      <c r="BV138">
        <v>0.99735714513653784</v>
      </c>
      <c r="BW138">
        <v>1.047264043375064</v>
      </c>
      <c r="BX138">
        <v>0.97007007535252932</v>
      </c>
      <c r="BY138">
        <v>0.9997365896955035</v>
      </c>
      <c r="BZ138">
        <v>1.0468249263259188</v>
      </c>
      <c r="CA138">
        <v>0.99411254558536655</v>
      </c>
      <c r="CB138">
        <v>1.0782247555968969</v>
      </c>
      <c r="CC138">
        <v>0.89093137638636077</v>
      </c>
      <c r="CD138">
        <v>1.0540647390299174</v>
      </c>
      <c r="CE138">
        <v>1.0585103347058584</v>
      </c>
      <c r="CF138">
        <v>1.0376903582625308</v>
      </c>
      <c r="CG138">
        <v>0.93932253629417384</v>
      </c>
      <c r="CH138">
        <v>0.93858672463119019</v>
      </c>
      <c r="CI138">
        <v>1.0167271951637078</v>
      </c>
      <c r="CJ138">
        <v>0.98853880849983145</v>
      </c>
      <c r="CK138">
        <v>0.99957642817650283</v>
      </c>
      <c r="CL138">
        <v>1.0577207745023145</v>
      </c>
      <c r="CM138">
        <v>0.98946545908871975</v>
      </c>
    </row>
    <row r="139" spans="1:91" x14ac:dyDescent="0.25">
      <c r="A139" s="6" t="s">
        <v>89</v>
      </c>
      <c r="B139" s="6">
        <v>819.28399999999999</v>
      </c>
      <c r="C139" s="6">
        <v>815.86400000000003</v>
      </c>
      <c r="D139" s="6">
        <v>825.69500000000005</v>
      </c>
      <c r="E139" s="6">
        <v>856.31299999999999</v>
      </c>
      <c r="F139" s="6">
        <v>862.45699999999999</v>
      </c>
      <c r="G139" s="6">
        <v>871.75099999999998</v>
      </c>
      <c r="H139" s="6">
        <v>912.81700000000001</v>
      </c>
      <c r="I139" s="6">
        <v>937.43700000000001</v>
      </c>
      <c r="J139" s="6">
        <v>944.01800000000003</v>
      </c>
      <c r="K139" s="6">
        <v>947.21199999999999</v>
      </c>
      <c r="L139" s="6">
        <v>982.80399999999997</v>
      </c>
      <c r="M139" s="6">
        <v>961.74800000000005</v>
      </c>
      <c r="N139" s="6">
        <v>970.25700000000006</v>
      </c>
      <c r="O139" s="6">
        <v>995.12900000000002</v>
      </c>
      <c r="P139" s="6">
        <v>1005.558</v>
      </c>
      <c r="Q139" s="6">
        <v>1018.202968846</v>
      </c>
      <c r="R139" s="6">
        <v>1008.6559999999999</v>
      </c>
      <c r="S139" s="6">
        <v>1020.991031154</v>
      </c>
      <c r="T139" s="6">
        <v>1017.777</v>
      </c>
      <c r="U139" s="6">
        <v>904.15300000000002</v>
      </c>
      <c r="V139" s="6">
        <v>953.57400000000007</v>
      </c>
      <c r="W139" s="6">
        <v>910.22900000000004</v>
      </c>
      <c r="X139" s="6">
        <v>806.92700000000002</v>
      </c>
      <c r="Y139" s="6">
        <v>837.12099999999998</v>
      </c>
      <c r="Z139" s="6">
        <v>830.64400000000001</v>
      </c>
      <c r="AA139" s="6">
        <v>721.97300000000007</v>
      </c>
      <c r="AB139" s="6">
        <v>663.27200000000005</v>
      </c>
      <c r="AC139" s="6">
        <v>650.31899999999996</v>
      </c>
      <c r="AD139" s="6">
        <v>623.497251205</v>
      </c>
      <c r="AE139" s="6">
        <v>545.93871791699996</v>
      </c>
      <c r="AF139" s="6" t="s">
        <v>89</v>
      </c>
      <c r="AG139" s="29">
        <f t="shared" si="179"/>
        <v>0.99582562334916835</v>
      </c>
      <c r="AH139" s="29">
        <f t="shared" si="180"/>
        <v>1.01204980241805</v>
      </c>
      <c r="AI139" s="29">
        <f t="shared" si="181"/>
        <v>1.0370814889275095</v>
      </c>
      <c r="AJ139" s="29">
        <f t="shared" si="182"/>
        <v>1.0071749465440791</v>
      </c>
      <c r="AK139" s="29">
        <f t="shared" si="183"/>
        <v>1.0107761894216176</v>
      </c>
      <c r="AL139" s="29">
        <f t="shared" si="184"/>
        <v>1.0471074882621298</v>
      </c>
      <c r="AM139" s="29">
        <f t="shared" si="185"/>
        <v>1.0269714521092399</v>
      </c>
      <c r="AN139" s="29">
        <f t="shared" si="186"/>
        <v>1.0070202050911155</v>
      </c>
      <c r="AO139" s="29">
        <f t="shared" si="187"/>
        <v>1.0033834100620962</v>
      </c>
      <c r="AP139" s="29">
        <f t="shared" si="188"/>
        <v>1.0375755374720759</v>
      </c>
      <c r="AQ139" s="29">
        <f t="shared" si="189"/>
        <v>0.97857558577295178</v>
      </c>
      <c r="AR139" s="29">
        <f t="shared" si="190"/>
        <v>1.0088474319676257</v>
      </c>
      <c r="AS139" s="29">
        <f t="shared" si="191"/>
        <v>1.025634445306759</v>
      </c>
      <c r="AT139" s="29">
        <f t="shared" si="192"/>
        <v>1.010480048315344</v>
      </c>
      <c r="AU139" s="29">
        <f t="shared" si="193"/>
        <v>1.0125750765704216</v>
      </c>
      <c r="AV139" s="29">
        <f t="shared" si="194"/>
        <v>0.99062370751401341</v>
      </c>
      <c r="AW139" s="29">
        <f t="shared" si="195"/>
        <v>1.0122291754116368</v>
      </c>
      <c r="AX139" s="29">
        <f t="shared" si="196"/>
        <v>0.99685204761263457</v>
      </c>
      <c r="AY139" s="29">
        <f t="shared" si="197"/>
        <v>0.88836061337601457</v>
      </c>
      <c r="AZ139" s="29">
        <f t="shared" si="198"/>
        <v>1.0546599967040977</v>
      </c>
      <c r="BA139" s="29">
        <f t="shared" si="199"/>
        <v>0.9545446918645013</v>
      </c>
      <c r="BB139" s="29">
        <f t="shared" si="200"/>
        <v>0.88650987828337702</v>
      </c>
      <c r="BC139" s="29">
        <f t="shared" si="201"/>
        <v>1.037418502541122</v>
      </c>
      <c r="BD139" s="29">
        <f t="shared" si="202"/>
        <v>0.99226276727020346</v>
      </c>
      <c r="BE139" s="29">
        <f t="shared" si="203"/>
        <v>0.86917259379469436</v>
      </c>
      <c r="BF139" s="29">
        <f t="shared" si="204"/>
        <v>0.91869363535755488</v>
      </c>
      <c r="BG139" s="29">
        <f t="shared" si="205"/>
        <v>0.98047105863054662</v>
      </c>
      <c r="BH139" s="29">
        <f t="shared" si="206"/>
        <v>0.95875601236470109</v>
      </c>
      <c r="BI139" s="29">
        <f t="shared" si="207"/>
        <v>0.87560725706792331</v>
      </c>
      <c r="BK139">
        <v>0.99582562334916835</v>
      </c>
      <c r="BL139">
        <v>1.01204980241805</v>
      </c>
      <c r="BM139">
        <v>1.0370814889275095</v>
      </c>
      <c r="BN139">
        <v>1.0071749465440791</v>
      </c>
      <c r="BO139">
        <v>1.0107761894216176</v>
      </c>
      <c r="BP139">
        <v>1.0471074882621298</v>
      </c>
      <c r="BQ139">
        <v>1.0269714521092399</v>
      </c>
      <c r="BR139">
        <v>1.0070202050911155</v>
      </c>
      <c r="BS139">
        <v>1.0033834100620962</v>
      </c>
      <c r="BT139">
        <v>1.0375755374720759</v>
      </c>
      <c r="BU139">
        <v>0.97857558577295178</v>
      </c>
      <c r="BV139">
        <v>1.0088474319676257</v>
      </c>
      <c r="BW139">
        <v>1.025634445306759</v>
      </c>
      <c r="BX139">
        <v>1.010480048315344</v>
      </c>
      <c r="BY139">
        <v>1.0125750765704216</v>
      </c>
      <c r="BZ139">
        <v>0.99062370751401341</v>
      </c>
      <c r="CA139">
        <v>1.0122291754116368</v>
      </c>
      <c r="CB139">
        <v>0.99685204761263457</v>
      </c>
      <c r="CC139">
        <v>0.88836061337601457</v>
      </c>
      <c r="CD139">
        <v>1.0546599967040977</v>
      </c>
      <c r="CE139">
        <v>0.9545446918645013</v>
      </c>
      <c r="CF139">
        <v>0.88650987828337702</v>
      </c>
      <c r="CG139">
        <v>1.037418502541122</v>
      </c>
      <c r="CH139">
        <v>0.99226276727020346</v>
      </c>
      <c r="CI139">
        <v>0.86917259379469436</v>
      </c>
      <c r="CJ139">
        <v>0.91869363535755488</v>
      </c>
      <c r="CK139">
        <v>0.98047105863054662</v>
      </c>
      <c r="CL139">
        <v>0.95875601236470109</v>
      </c>
      <c r="CM139">
        <v>0.87560725706792331</v>
      </c>
    </row>
    <row r="140" spans="1:91" ht="15.75" thickBot="1" x14ac:dyDescent="0.3">
      <c r="A140" s="6" t="s">
        <v>90</v>
      </c>
      <c r="B140" s="6">
        <v>1505.851511871</v>
      </c>
      <c r="C140" s="6">
        <v>1573.0634187969999</v>
      </c>
      <c r="D140" s="6">
        <v>1622.0160158159999</v>
      </c>
      <c r="E140" s="6">
        <v>1702.964027794</v>
      </c>
      <c r="F140" s="6">
        <v>1794.364466841</v>
      </c>
      <c r="G140" s="6">
        <v>1944.325308249</v>
      </c>
      <c r="H140" s="6">
        <v>1975.5616328189999</v>
      </c>
      <c r="I140" s="6">
        <v>1992.100809301</v>
      </c>
      <c r="J140" s="6">
        <v>1968.8161451779999</v>
      </c>
      <c r="K140" s="6">
        <v>1928.861008373</v>
      </c>
      <c r="L140" s="6">
        <v>2058.9306984129998</v>
      </c>
      <c r="M140" s="6">
        <v>2170.9321669030001</v>
      </c>
      <c r="N140" s="6">
        <v>2309.9209384790001</v>
      </c>
      <c r="O140" s="6">
        <v>2640.837845427</v>
      </c>
      <c r="P140" s="6">
        <v>2946.08165964</v>
      </c>
      <c r="Q140" s="6">
        <v>3295.929832709</v>
      </c>
      <c r="R140" s="6">
        <v>3607.0756248349999</v>
      </c>
      <c r="S140" s="6">
        <v>3896.7056685749999</v>
      </c>
      <c r="T140" s="6">
        <v>4039.3232355079999</v>
      </c>
      <c r="U140" s="6">
        <v>4338.2733061840008</v>
      </c>
      <c r="V140" s="6">
        <v>4599.6446236330003</v>
      </c>
      <c r="W140" s="6">
        <v>4984.92649325</v>
      </c>
      <c r="X140" s="6">
        <v>5203.7284030159999</v>
      </c>
      <c r="Y140" s="6">
        <v>5392.4981658229999</v>
      </c>
      <c r="Z140" s="6">
        <v>5377.3953072080003</v>
      </c>
      <c r="AA140" s="6">
        <v>5323.6419875539996</v>
      </c>
      <c r="AB140" s="6">
        <v>5292.537129841</v>
      </c>
      <c r="AC140" s="6">
        <v>5417.6299781360003</v>
      </c>
      <c r="AD140" s="6">
        <v>5534.1035715779999</v>
      </c>
      <c r="AE140" s="6">
        <v>5537.362144787</v>
      </c>
      <c r="AF140" s="6" t="s">
        <v>90</v>
      </c>
      <c r="AG140" s="29">
        <f t="shared" si="179"/>
        <v>1.0446338210614738</v>
      </c>
      <c r="AH140" s="29">
        <f t="shared" si="180"/>
        <v>1.0311192774773419</v>
      </c>
      <c r="AI140" s="29">
        <f t="shared" si="181"/>
        <v>1.0499058031417015</v>
      </c>
      <c r="AJ140" s="29">
        <f t="shared" si="182"/>
        <v>1.0536713856283852</v>
      </c>
      <c r="AK140" s="29">
        <f t="shared" si="183"/>
        <v>1.0835732339662343</v>
      </c>
      <c r="AL140" s="29">
        <f t="shared" si="184"/>
        <v>1.0160653798196611</v>
      </c>
      <c r="AM140" s="29">
        <f t="shared" si="185"/>
        <v>1.0083718858512147</v>
      </c>
      <c r="AN140" s="29">
        <f t="shared" si="186"/>
        <v>0.98831150310552285</v>
      </c>
      <c r="AO140" s="29">
        <f t="shared" si="187"/>
        <v>0.97970600916552941</v>
      </c>
      <c r="AP140" s="29">
        <f t="shared" si="188"/>
        <v>1.0674334176881486</v>
      </c>
      <c r="AQ140" s="29">
        <f t="shared" si="189"/>
        <v>1.0543978816656285</v>
      </c>
      <c r="AR140" s="29">
        <f t="shared" si="190"/>
        <v>1.0640226229520005</v>
      </c>
      <c r="AS140" s="29">
        <f t="shared" si="191"/>
        <v>1.143258975420127</v>
      </c>
      <c r="AT140" s="29">
        <f t="shared" si="192"/>
        <v>1.1155859738762737</v>
      </c>
      <c r="AU140" s="29">
        <f t="shared" si="193"/>
        <v>1.1187503312829932</v>
      </c>
      <c r="AV140" s="29">
        <f t="shared" si="194"/>
        <v>1.0944030388748482</v>
      </c>
      <c r="AW140" s="29">
        <f t="shared" si="195"/>
        <v>1.0802949740631647</v>
      </c>
      <c r="AX140" s="29">
        <f t="shared" si="196"/>
        <v>1.0365995225359566</v>
      </c>
      <c r="AY140" s="29">
        <f t="shared" si="197"/>
        <v>1.0740099400929481</v>
      </c>
      <c r="AZ140" s="29">
        <f t="shared" si="198"/>
        <v>1.0602477757859163</v>
      </c>
      <c r="BA140" s="29">
        <f t="shared" si="199"/>
        <v>1.0837633993803388</v>
      </c>
      <c r="BB140" s="29">
        <f t="shared" si="200"/>
        <v>1.0438927053512776</v>
      </c>
      <c r="BC140" s="29">
        <f t="shared" si="201"/>
        <v>1.0362758676447434</v>
      </c>
      <c r="BD140" s="29">
        <f t="shared" si="202"/>
        <v>0.99719928349522313</v>
      </c>
      <c r="BE140" s="29">
        <f t="shared" si="203"/>
        <v>0.99000383706551232</v>
      </c>
      <c r="BF140" s="29">
        <f t="shared" si="204"/>
        <v>0.99415722210739965</v>
      </c>
      <c r="BG140" s="29">
        <f t="shared" si="205"/>
        <v>1.0236357053764795</v>
      </c>
      <c r="BH140" s="29">
        <f t="shared" si="206"/>
        <v>1.0214989938242467</v>
      </c>
      <c r="BI140" s="29">
        <f t="shared" si="207"/>
        <v>1.0005888168095978</v>
      </c>
      <c r="BK140">
        <v>1.0446338210614738</v>
      </c>
      <c r="BL140">
        <v>1.0311192774773419</v>
      </c>
      <c r="BM140">
        <v>1.0499058031417015</v>
      </c>
      <c r="BN140">
        <v>1.0536713856283852</v>
      </c>
      <c r="BO140">
        <v>1.0835732339662343</v>
      </c>
      <c r="BP140">
        <v>1.0160653798196611</v>
      </c>
      <c r="BQ140">
        <v>1.0083718858512147</v>
      </c>
      <c r="BR140">
        <v>0.98831150310552285</v>
      </c>
      <c r="BS140">
        <v>0.97970600916552941</v>
      </c>
      <c r="BT140">
        <v>1.0674334176881486</v>
      </c>
      <c r="BU140">
        <v>1.0543978816656285</v>
      </c>
      <c r="BV140">
        <v>1.0640226229520005</v>
      </c>
      <c r="BW140">
        <v>1.143258975420127</v>
      </c>
      <c r="BX140">
        <v>1.1155859738762737</v>
      </c>
      <c r="BY140">
        <v>1.1187503312829932</v>
      </c>
      <c r="BZ140">
        <v>1.0944030388748482</v>
      </c>
      <c r="CA140">
        <v>1.0802949740631647</v>
      </c>
      <c r="CB140">
        <v>1.0365995225359566</v>
      </c>
      <c r="CC140">
        <v>1.0740099400929481</v>
      </c>
      <c r="CD140">
        <v>1.0602477757859163</v>
      </c>
      <c r="CE140">
        <v>1.0837633993803388</v>
      </c>
      <c r="CF140">
        <v>1.0438927053512776</v>
      </c>
      <c r="CG140">
        <v>1.0362758676447434</v>
      </c>
      <c r="CH140">
        <v>0.99719928349522313</v>
      </c>
      <c r="CI140">
        <v>0.99000383706551232</v>
      </c>
      <c r="CJ140">
        <v>0.99415722210739965</v>
      </c>
      <c r="CK140">
        <v>1.0236357053764795</v>
      </c>
      <c r="CL140">
        <v>1.0214989938242467</v>
      </c>
      <c r="CM140">
        <v>1.0005888168095978</v>
      </c>
    </row>
    <row r="141" spans="1:91" x14ac:dyDescent="0.25">
      <c r="AF141" s="3"/>
      <c r="AG141" s="3" t="s">
        <v>9</v>
      </c>
    </row>
    <row r="142" spans="1:91" x14ac:dyDescent="0.25">
      <c r="AF142" s="1" t="s">
        <v>9</v>
      </c>
      <c r="AG142" s="1">
        <v>1</v>
      </c>
    </row>
    <row r="143" spans="1:91" x14ac:dyDescent="0.25">
      <c r="AF143" s="1" t="s">
        <v>85</v>
      </c>
      <c r="AG143" s="1">
        <v>0.16767504443774547</v>
      </c>
    </row>
    <row r="144" spans="1:91" x14ac:dyDescent="0.25">
      <c r="AF144" s="1" t="s">
        <v>86</v>
      </c>
      <c r="AG144" s="1">
        <v>2.9395566816309538E-3</v>
      </c>
    </row>
    <row r="145" spans="32:33" x14ac:dyDescent="0.25">
      <c r="AF145" s="1" t="s">
        <v>87</v>
      </c>
      <c r="AG145" s="1">
        <v>-4.0897459835369764E-2</v>
      </c>
    </row>
    <row r="146" spans="32:33" x14ac:dyDescent="0.25">
      <c r="AF146" s="1" t="s">
        <v>88</v>
      </c>
      <c r="AG146" s="1">
        <v>0.32527878428801299</v>
      </c>
    </row>
    <row r="147" spans="32:33" x14ac:dyDescent="0.25">
      <c r="AF147" s="1" t="s">
        <v>89</v>
      </c>
      <c r="AG147" s="1">
        <v>-0.22445817298850004</v>
      </c>
    </row>
    <row r="148" spans="32:33" ht="15.75" thickBot="1" x14ac:dyDescent="0.3">
      <c r="AF148" s="2" t="s">
        <v>90</v>
      </c>
      <c r="AG148" s="2">
        <v>8.1697406011092863E-2</v>
      </c>
    </row>
  </sheetData>
  <mergeCells count="4">
    <mergeCell ref="A1:AC1"/>
    <mergeCell ref="A4:AC4"/>
    <mergeCell ref="A12:AC12"/>
    <mergeCell ref="A132:AC13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"/>
  <sheetViews>
    <sheetView workbookViewId="0"/>
  </sheetViews>
  <sheetFormatPr defaultRowHeight="15" x14ac:dyDescent="0.25"/>
  <cols>
    <col min="1" max="1" width="29.140625" customWidth="1"/>
    <col min="2" max="2" width="13.85546875" customWidth="1"/>
    <col min="4" max="4" width="12" bestFit="1" customWidth="1"/>
  </cols>
  <sheetData>
    <row r="1" spans="1:31" x14ac:dyDescent="0.25">
      <c r="A1" s="4" t="s">
        <v>95</v>
      </c>
    </row>
    <row r="2" spans="1:31" x14ac:dyDescent="0.25"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 t="s">
        <v>40</v>
      </c>
      <c r="AA2" t="s">
        <v>41</v>
      </c>
      <c r="AB2">
        <v>2016</v>
      </c>
      <c r="AC2">
        <v>2017</v>
      </c>
      <c r="AD2">
        <v>2018</v>
      </c>
      <c r="AE2">
        <v>2019</v>
      </c>
    </row>
    <row r="3" spans="1:31" x14ac:dyDescent="0.25">
      <c r="A3" s="15" t="s">
        <v>9</v>
      </c>
      <c r="B3" s="24">
        <v>2279.8874261649898</v>
      </c>
      <c r="C3" s="24">
        <v>2335.9852878480001</v>
      </c>
      <c r="D3" s="24">
        <v>2345.217895928</v>
      </c>
      <c r="E3" s="24">
        <v>2482.780816043</v>
      </c>
      <c r="F3" s="24">
        <v>2505.0144438689999</v>
      </c>
      <c r="G3" s="24">
        <v>2640.8978106229902</v>
      </c>
      <c r="H3" s="24">
        <v>2680.9744319329998</v>
      </c>
      <c r="I3" s="24">
        <v>2740.1965130620001</v>
      </c>
      <c r="J3" s="24">
        <v>2772.4571731349902</v>
      </c>
      <c r="K3" s="24">
        <v>2805.202194209</v>
      </c>
      <c r="L3" s="24">
        <v>2870.5580283569998</v>
      </c>
      <c r="M3" s="24">
        <v>2815.5632693289999</v>
      </c>
      <c r="N3" s="24">
        <v>2892.3032729209999</v>
      </c>
      <c r="O3" s="24">
        <v>2910.704340455</v>
      </c>
      <c r="P3" s="24">
        <v>3144.1201863480001</v>
      </c>
      <c r="Q3" s="24">
        <v>3279.1903724579902</v>
      </c>
      <c r="R3" s="24">
        <v>3437.94809716499</v>
      </c>
      <c r="S3" s="24">
        <v>3552.6200464029998</v>
      </c>
      <c r="T3" s="24">
        <v>3806.1850172999898</v>
      </c>
      <c r="U3" s="24">
        <v>3889.16933578</v>
      </c>
      <c r="V3" s="24">
        <v>4195.9312347300001</v>
      </c>
      <c r="W3" s="24">
        <v>4405.5440418599901</v>
      </c>
      <c r="X3" s="24">
        <v>4712.1451355999998</v>
      </c>
      <c r="Y3" s="24">
        <v>5052.9180540999996</v>
      </c>
      <c r="Z3" s="24">
        <v>5299.4174070999998</v>
      </c>
      <c r="AA3" s="24">
        <v>5511.3026535999998</v>
      </c>
      <c r="AB3" s="24">
        <v>5852.8253533999996</v>
      </c>
      <c r="AC3" s="24">
        <v>6236.6807562000004</v>
      </c>
      <c r="AD3" s="24">
        <v>6639.3624129</v>
      </c>
      <c r="AE3" s="24">
        <v>7027.7326907999995</v>
      </c>
    </row>
    <row r="4" spans="1:31" x14ac:dyDescent="0.25">
      <c r="A4" t="s">
        <v>108</v>
      </c>
      <c r="B4" s="24">
        <v>1754.7066319</v>
      </c>
      <c r="C4" s="24">
        <v>1740.8580761999999</v>
      </c>
      <c r="D4" s="24">
        <v>1674.2109524999901</v>
      </c>
      <c r="E4" s="24">
        <v>1599.9772779</v>
      </c>
      <c r="F4" s="24">
        <v>1617.9472827</v>
      </c>
      <c r="G4" s="24">
        <v>1661.8044740999901</v>
      </c>
      <c r="H4" s="24">
        <v>1698.1678707000001</v>
      </c>
      <c r="I4" s="24">
        <v>1693.8399715999999</v>
      </c>
      <c r="J4" s="24">
        <v>1733.7795923000001</v>
      </c>
      <c r="K4" s="24">
        <v>1756.5598857999901</v>
      </c>
      <c r="L4" s="24">
        <v>1823.4814022999999</v>
      </c>
      <c r="M4" s="24">
        <v>1854.4055816999901</v>
      </c>
      <c r="N4" s="24">
        <v>1907.131124</v>
      </c>
      <c r="O4" s="24">
        <v>2005.07415269999</v>
      </c>
      <c r="P4" s="24">
        <v>2006.1854143999999</v>
      </c>
      <c r="Q4" s="24">
        <v>2050.1842951999902</v>
      </c>
      <c r="R4" s="24">
        <v>2094.3391241999998</v>
      </c>
      <c r="S4" s="24">
        <v>2158.8156460999999</v>
      </c>
      <c r="T4" s="24">
        <v>2127.2612909999998</v>
      </c>
      <c r="U4" s="24">
        <v>1960.3629165999901</v>
      </c>
      <c r="V4" s="24">
        <v>1994.7617936300001</v>
      </c>
      <c r="W4" s="24">
        <v>1971.8496004599999</v>
      </c>
      <c r="X4" s="24">
        <v>1901.0059798699999</v>
      </c>
      <c r="Y4" s="24">
        <v>1786.5691816999999</v>
      </c>
      <c r="Z4" s="24">
        <v>1674.16489418999</v>
      </c>
      <c r="AA4" s="24">
        <v>1669.60372234999</v>
      </c>
      <c r="AB4" s="24">
        <v>1703.49914782</v>
      </c>
      <c r="AC4" s="24">
        <v>1738.23289671</v>
      </c>
      <c r="AD4" s="24">
        <v>1642.6078381999901</v>
      </c>
      <c r="AE4" s="24">
        <v>1518.5234136700001</v>
      </c>
    </row>
    <row r="5" spans="1:31" x14ac:dyDescent="0.25">
      <c r="A5" t="s">
        <v>110</v>
      </c>
      <c r="B5" s="24">
        <v>796.96437619999995</v>
      </c>
      <c r="C5" s="24">
        <v>780.02049999999997</v>
      </c>
      <c r="D5" s="24">
        <v>714.35090439999999</v>
      </c>
      <c r="E5" s="24">
        <v>660.44531411000003</v>
      </c>
      <c r="F5" s="24">
        <v>599.49748636000004</v>
      </c>
      <c r="G5" s="24">
        <v>581.63204048</v>
      </c>
      <c r="H5" s="24">
        <v>581.24956609000003</v>
      </c>
      <c r="I5" s="24">
        <v>565.68225321</v>
      </c>
      <c r="J5" s="24">
        <v>562.41975490999903</v>
      </c>
      <c r="K5" s="24">
        <v>560.87699636000002</v>
      </c>
      <c r="L5" s="24">
        <v>579.07799999999997</v>
      </c>
      <c r="M5" s="24">
        <v>575.536800919999</v>
      </c>
      <c r="N5" s="24">
        <v>582.54629299999999</v>
      </c>
      <c r="O5" s="24">
        <v>606.17533100999901</v>
      </c>
      <c r="P5" s="24">
        <v>607.33268896000004</v>
      </c>
      <c r="Q5" s="24">
        <v>627.05643832999999</v>
      </c>
      <c r="R5" s="24">
        <v>657.25782770000001</v>
      </c>
      <c r="S5" s="24">
        <v>677.17952201999901</v>
      </c>
      <c r="T5" s="24">
        <v>707.17540185999997</v>
      </c>
      <c r="U5" s="24">
        <v>650.26787391999903</v>
      </c>
      <c r="V5" s="24">
        <v>695.94137499999999</v>
      </c>
      <c r="W5" s="24">
        <v>713.77973913000005</v>
      </c>
      <c r="X5" s="24">
        <v>723.37521398000001</v>
      </c>
      <c r="Y5" s="24">
        <v>700.53807392700003</v>
      </c>
      <c r="Z5" s="24">
        <v>704.28139069999997</v>
      </c>
      <c r="AA5" s="24">
        <v>698.40841932000001</v>
      </c>
      <c r="AB5" s="24">
        <v>704.22782841000003</v>
      </c>
      <c r="AC5" s="24">
        <v>697.23407694299999</v>
      </c>
      <c r="AD5" s="24">
        <v>708.20615135200001</v>
      </c>
      <c r="AE5" s="24">
        <v>708.65496119699901</v>
      </c>
    </row>
    <row r="6" spans="1:31" x14ac:dyDescent="0.25">
      <c r="A6" t="s">
        <v>111</v>
      </c>
      <c r="B6" s="24">
        <v>2261.9566289999998</v>
      </c>
      <c r="C6" s="24">
        <v>2261.5730445999998</v>
      </c>
      <c r="D6" s="24">
        <v>2299.6825924</v>
      </c>
      <c r="E6" s="24">
        <v>2398.6462452000001</v>
      </c>
      <c r="F6" s="24">
        <v>2441.0027745000002</v>
      </c>
      <c r="G6" s="24">
        <v>2466.5682030899902</v>
      </c>
      <c r="H6" s="24">
        <v>2522.6002226099999</v>
      </c>
      <c r="I6" s="24">
        <v>2613.2472187200001</v>
      </c>
      <c r="J6" s="24">
        <v>2738.7797814999899</v>
      </c>
      <c r="K6" s="24">
        <v>2763.0857859999901</v>
      </c>
      <c r="L6" s="24">
        <v>2895.1381488000002</v>
      </c>
      <c r="M6" s="24">
        <v>2878.4997363000002</v>
      </c>
      <c r="N6" s="24">
        <v>2935.6625559999902</v>
      </c>
      <c r="O6" s="24">
        <v>2966.2902752999998</v>
      </c>
      <c r="P6" s="24">
        <v>3037.4172626</v>
      </c>
      <c r="Q6" s="24">
        <v>3128.5187758000002</v>
      </c>
      <c r="R6" s="24">
        <v>3102.4678781899902</v>
      </c>
      <c r="S6" s="24">
        <v>3217.4599002199998</v>
      </c>
      <c r="T6" s="24">
        <v>3147.0229400099902</v>
      </c>
      <c r="U6" s="24">
        <v>2931.6683394299998</v>
      </c>
      <c r="V6" s="24">
        <v>3100.3885086099999</v>
      </c>
      <c r="W6" s="24">
        <v>2998.7821278800002</v>
      </c>
      <c r="X6" s="24">
        <v>2983.8970404000002</v>
      </c>
      <c r="Y6" s="24">
        <v>2952.6533945699998</v>
      </c>
      <c r="Z6" s="24">
        <v>2957.6053294899998</v>
      </c>
      <c r="AA6" s="24">
        <v>2932.52231592</v>
      </c>
      <c r="AB6" s="24">
        <v>2854.2664801199999</v>
      </c>
      <c r="AC6" s="24">
        <v>2726.9988078400002</v>
      </c>
      <c r="AD6" s="24">
        <v>2853.0937680100001</v>
      </c>
      <c r="AE6" s="24">
        <v>2774.3703775099998</v>
      </c>
    </row>
    <row r="7" spans="1:31" x14ac:dyDescent="0.25">
      <c r="A7" t="s">
        <v>43</v>
      </c>
      <c r="B7" s="24">
        <v>7610.0613869999997</v>
      </c>
      <c r="C7" s="24">
        <v>7718.2145950000004</v>
      </c>
      <c r="D7" s="24">
        <v>7801.1051580000003</v>
      </c>
      <c r="E7" s="24">
        <v>7849.3250989999997</v>
      </c>
      <c r="F7" s="24">
        <v>8111.5445979999904</v>
      </c>
      <c r="G7" s="24">
        <v>8326.3495199999998</v>
      </c>
      <c r="H7" s="24">
        <v>8614.9557370000002</v>
      </c>
      <c r="I7" s="24">
        <v>8898.3519450000003</v>
      </c>
      <c r="J7" s="24">
        <v>9196.5933319999895</v>
      </c>
      <c r="K7" s="24">
        <v>9480.7191249999996</v>
      </c>
      <c r="L7" s="24">
        <v>9992.8556709999993</v>
      </c>
      <c r="M7" s="24">
        <v>10215.7151139999</v>
      </c>
      <c r="N7" s="24">
        <v>10650.760742</v>
      </c>
      <c r="O7" s="24">
        <v>11255.712938999999</v>
      </c>
      <c r="P7" s="24">
        <v>11706.227136</v>
      </c>
      <c r="Q7" s="24">
        <v>12281.718134000001</v>
      </c>
      <c r="R7" s="24">
        <v>12792.232889999999</v>
      </c>
      <c r="S7" s="24">
        <v>13626.01073</v>
      </c>
      <c r="T7" s="24">
        <v>13758.365318</v>
      </c>
      <c r="U7" s="24">
        <v>13560.7522361999</v>
      </c>
      <c r="V7" s="24">
        <v>14449.1014837</v>
      </c>
      <c r="W7" s="24">
        <v>15044.9619749999</v>
      </c>
      <c r="X7" s="24">
        <v>15467.296998</v>
      </c>
      <c r="Y7" s="24">
        <v>15730.278426000001</v>
      </c>
      <c r="Z7" s="24">
        <v>16024.697962</v>
      </c>
      <c r="AA7" s="24">
        <v>16017.5734029999</v>
      </c>
      <c r="AB7" s="24">
        <v>16235.5897147</v>
      </c>
      <c r="AC7" s="24">
        <v>16539.465975700001</v>
      </c>
      <c r="AD7" s="24">
        <v>17064.131664299999</v>
      </c>
      <c r="AE7" s="24">
        <v>16947.330013899998</v>
      </c>
    </row>
    <row r="8" spans="1:31" ht="15.75" thickBot="1" x14ac:dyDescent="0.3"/>
    <row r="9" spans="1:31" x14ac:dyDescent="0.25">
      <c r="A9" s="3"/>
      <c r="B9" s="3" t="s">
        <v>9</v>
      </c>
    </row>
    <row r="10" spans="1:31" x14ac:dyDescent="0.25">
      <c r="A10" s="1" t="s">
        <v>9</v>
      </c>
      <c r="B10" s="1">
        <v>1</v>
      </c>
    </row>
    <row r="11" spans="1:31" x14ac:dyDescent="0.25">
      <c r="A11" s="1" t="s">
        <v>1</v>
      </c>
      <c r="B11" s="1">
        <v>-0.18600458867873976</v>
      </c>
    </row>
    <row r="12" spans="1:31" x14ac:dyDescent="0.25">
      <c r="A12" s="1" t="s">
        <v>42</v>
      </c>
      <c r="B12" s="1">
        <v>0.43248563327213613</v>
      </c>
    </row>
    <row r="13" spans="1:31" x14ac:dyDescent="0.25">
      <c r="A13" s="1" t="s">
        <v>13</v>
      </c>
      <c r="B13" s="1">
        <v>0.39444341504426722</v>
      </c>
    </row>
    <row r="14" spans="1:31" ht="15.75" thickBot="1" x14ac:dyDescent="0.3">
      <c r="A14" s="2" t="s">
        <v>43</v>
      </c>
      <c r="B14" s="2">
        <v>0.93204669751575131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34"/>
  <sheetViews>
    <sheetView topLeftCell="AC102" zoomScale="60" zoomScaleNormal="60" workbookViewId="0">
      <selection activeCell="AF134" sqref="AF134"/>
    </sheetView>
  </sheetViews>
  <sheetFormatPr defaultRowHeight="15" x14ac:dyDescent="0.25"/>
  <cols>
    <col min="2" max="2" width="9.140625" customWidth="1"/>
    <col min="3" max="3" width="16.85546875" customWidth="1"/>
    <col min="5" max="5" width="12" bestFit="1" customWidth="1"/>
    <col min="12" max="12" width="14.140625" bestFit="1" customWidth="1"/>
    <col min="27" max="27" width="14.140625" bestFit="1" customWidth="1"/>
    <col min="42" max="42" width="14.140625" bestFit="1" customWidth="1"/>
    <col min="57" max="57" width="14.140625" bestFit="1" customWidth="1"/>
    <col min="72" max="72" width="14.140625" bestFit="1" customWidth="1"/>
  </cols>
  <sheetData>
    <row r="1" spans="1:74" x14ac:dyDescent="0.25">
      <c r="A1" s="20" t="s">
        <v>69</v>
      </c>
      <c r="B1" s="6" t="s">
        <v>9</v>
      </c>
      <c r="C1" s="6" t="s">
        <v>97</v>
      </c>
      <c r="D1" s="12" t="s">
        <v>45</v>
      </c>
      <c r="E1" s="12" t="s">
        <v>46</v>
      </c>
      <c r="F1" s="12" t="s">
        <v>47</v>
      </c>
      <c r="G1" s="12" t="s">
        <v>48</v>
      </c>
      <c r="H1" s="12" t="s">
        <v>49</v>
      </c>
      <c r="I1" s="12" t="s">
        <v>50</v>
      </c>
      <c r="J1" s="12" t="s">
        <v>51</v>
      </c>
      <c r="K1" s="12" t="s">
        <v>52</v>
      </c>
      <c r="L1" s="12" t="s">
        <v>70</v>
      </c>
      <c r="M1" s="12" t="s">
        <v>53</v>
      </c>
      <c r="N1" s="12" t="s">
        <v>54</v>
      </c>
      <c r="P1" s="20" t="s">
        <v>69</v>
      </c>
      <c r="Q1" s="6" t="s">
        <v>9</v>
      </c>
      <c r="R1" s="6" t="s">
        <v>76</v>
      </c>
      <c r="S1" s="12" t="s">
        <v>45</v>
      </c>
      <c r="T1" s="12" t="s">
        <v>46</v>
      </c>
      <c r="U1" s="12" t="s">
        <v>47</v>
      </c>
      <c r="V1" s="12" t="s">
        <v>48</v>
      </c>
      <c r="W1" s="12" t="s">
        <v>49</v>
      </c>
      <c r="X1" s="12" t="s">
        <v>50</v>
      </c>
      <c r="Y1" s="12" t="s">
        <v>51</v>
      </c>
      <c r="Z1" s="12" t="s">
        <v>52</v>
      </c>
      <c r="AA1" s="12" t="s">
        <v>70</v>
      </c>
      <c r="AB1" s="12" t="s">
        <v>53</v>
      </c>
      <c r="AC1" s="12" t="s">
        <v>54</v>
      </c>
      <c r="AE1" s="20" t="s">
        <v>69</v>
      </c>
      <c r="AF1" s="6" t="s">
        <v>9</v>
      </c>
      <c r="AG1" s="6" t="s">
        <v>75</v>
      </c>
      <c r="AH1" s="12" t="s">
        <v>45</v>
      </c>
      <c r="AI1" s="12" t="s">
        <v>46</v>
      </c>
      <c r="AJ1" s="12" t="s">
        <v>47</v>
      </c>
      <c r="AK1" s="12" t="s">
        <v>48</v>
      </c>
      <c r="AL1" s="12" t="s">
        <v>49</v>
      </c>
      <c r="AM1" s="12" t="s">
        <v>50</v>
      </c>
      <c r="AN1" s="12" t="s">
        <v>51</v>
      </c>
      <c r="AO1" s="12" t="s">
        <v>52</v>
      </c>
      <c r="AP1" s="12" t="s">
        <v>70</v>
      </c>
      <c r="AQ1" s="12" t="s">
        <v>53</v>
      </c>
      <c r="AR1" s="12" t="s">
        <v>54</v>
      </c>
      <c r="AT1" s="20" t="s">
        <v>69</v>
      </c>
      <c r="AU1" s="6" t="s">
        <v>9</v>
      </c>
      <c r="AV1" s="6" t="s">
        <v>98</v>
      </c>
      <c r="AW1" s="12" t="s">
        <v>45</v>
      </c>
      <c r="AX1" s="12" t="s">
        <v>46</v>
      </c>
      <c r="AY1" s="12" t="s">
        <v>47</v>
      </c>
      <c r="AZ1" s="12" t="s">
        <v>48</v>
      </c>
      <c r="BA1" s="12" t="s">
        <v>49</v>
      </c>
      <c r="BB1" s="12" t="s">
        <v>50</v>
      </c>
      <c r="BC1" s="12" t="s">
        <v>51</v>
      </c>
      <c r="BD1" s="12" t="s">
        <v>52</v>
      </c>
      <c r="BE1" s="12" t="s">
        <v>70</v>
      </c>
      <c r="BF1" s="12" t="s">
        <v>53</v>
      </c>
      <c r="BG1" s="12" t="s">
        <v>54</v>
      </c>
      <c r="BI1" s="20" t="s">
        <v>69</v>
      </c>
      <c r="BJ1" s="6" t="s">
        <v>9</v>
      </c>
      <c r="BK1" s="6" t="s">
        <v>99</v>
      </c>
      <c r="BL1" s="12" t="s">
        <v>45</v>
      </c>
      <c r="BM1" s="12" t="s">
        <v>46</v>
      </c>
      <c r="BN1" s="12" t="s">
        <v>47</v>
      </c>
      <c r="BO1" s="12" t="s">
        <v>48</v>
      </c>
      <c r="BP1" s="12" t="s">
        <v>49</v>
      </c>
      <c r="BQ1" s="12" t="s">
        <v>50</v>
      </c>
      <c r="BR1" s="12" t="s">
        <v>51</v>
      </c>
      <c r="BS1" s="12" t="s">
        <v>52</v>
      </c>
      <c r="BT1" s="12" t="s">
        <v>70</v>
      </c>
      <c r="BU1" s="12" t="s">
        <v>53</v>
      </c>
      <c r="BV1" s="12" t="s">
        <v>54</v>
      </c>
    </row>
    <row r="2" spans="1:74" x14ac:dyDescent="0.25">
      <c r="A2" s="20" t="s">
        <v>17</v>
      </c>
      <c r="B2" s="15">
        <v>1.0197210741834148</v>
      </c>
      <c r="C2" s="15">
        <v>1.0485727001080807</v>
      </c>
      <c r="D2" s="12">
        <f t="shared" ref="D2:D30" si="0">$B$33+$B$34*B2</f>
        <v>1.0105659822297843</v>
      </c>
      <c r="E2" s="12">
        <f t="shared" ref="E2:E26" si="1">C2-D2</f>
        <v>3.8006717878296348E-2</v>
      </c>
      <c r="F2" s="12">
        <f t="shared" ref="F2:F26" si="2">E2^2</f>
        <v>1.4445106038804111E-3</v>
      </c>
      <c r="G2" s="12">
        <f t="shared" ref="G2:G30" si="3">B2-$B$35</f>
        <v>-1.9808291170429593E-2</v>
      </c>
      <c r="H2" s="12">
        <f t="shared" ref="H2:H30" si="4">C2-$B$36</f>
        <v>5.7722148914382432E-2</v>
      </c>
      <c r="I2" s="12">
        <f t="shared" ref="I2:I26" si="5">G2*H2</f>
        <v>-1.1433771326789836E-3</v>
      </c>
      <c r="J2" s="12">
        <f t="shared" ref="J2:K17" si="6">G2^2</f>
        <v>3.9236839909251894E-4</v>
      </c>
      <c r="K2" s="12">
        <f t="shared" si="6"/>
        <v>3.3318464752941411E-3</v>
      </c>
      <c r="L2" s="12">
        <f t="shared" ref="L2:L30" si="7">(D2-$B$36)^2</f>
        <v>3.8869822093866638E-4</v>
      </c>
      <c r="M2" s="12">
        <f t="shared" ref="M2:M26" si="8">(D2-C2)^2</f>
        <v>1.4445106038804111E-3</v>
      </c>
      <c r="N2" s="12">
        <f t="shared" ref="N2:N26" si="9">ABS(E2/C2)</f>
        <v>3.6246144758850615E-2</v>
      </c>
      <c r="P2" s="20" t="s">
        <v>17</v>
      </c>
      <c r="Q2" s="15">
        <v>1.0197210741834148</v>
      </c>
      <c r="R2" s="15">
        <v>0.98983968951664747</v>
      </c>
      <c r="S2" s="12">
        <f>$Q$33+$Q$34*Q2</f>
        <v>0.99894918430273438</v>
      </c>
      <c r="T2" s="12">
        <f>R2-S2</f>
        <v>-9.1094947860869135E-3</v>
      </c>
      <c r="U2" s="12">
        <f t="shared" ref="U2:U26" si="10">T2^2</f>
        <v>8.2982895257744659E-5</v>
      </c>
      <c r="V2" s="30">
        <f>Q2-$Q$35</f>
        <v>-1.9808291170429593E-2</v>
      </c>
      <c r="W2" s="32">
        <f>R2-$Q$36</f>
        <v>6.1720812176861983E-3</v>
      </c>
      <c r="X2" s="12">
        <f>V2*W2</f>
        <v>-1.2225838188746786E-4</v>
      </c>
      <c r="Y2" s="30">
        <f>V2^2</f>
        <v>3.9236839909251894E-4</v>
      </c>
      <c r="Z2" s="12">
        <f t="shared" ref="Z2:Z17" si="11">W2^2</f>
        <v>3.8094586557714744E-5</v>
      </c>
      <c r="AA2" s="12">
        <f>(S2-$Q$36)^2</f>
        <v>2.3352656515909418E-4</v>
      </c>
      <c r="AB2" s="12">
        <f>(S2-R2)^2</f>
        <v>8.2982895257744659E-5</v>
      </c>
      <c r="AC2" s="12">
        <f>ABS(T2/R2)</f>
        <v>9.2030001247325275E-3</v>
      </c>
      <c r="AE2" s="20" t="s">
        <v>17</v>
      </c>
      <c r="AF2" s="15">
        <v>1.0197210741834148</v>
      </c>
      <c r="AG2" s="15">
        <v>0.97780716482261443</v>
      </c>
      <c r="AH2" s="12">
        <f>$AF$33+$AF$34*AF2</f>
        <v>1.0071113691324181</v>
      </c>
      <c r="AI2" s="12">
        <f>AG2-AH2</f>
        <v>-2.9304204309803628E-2</v>
      </c>
      <c r="AJ2" s="12">
        <f t="shared" ref="AJ2:AJ26" si="12">AI2^2</f>
        <v>8.5873639023071355E-4</v>
      </c>
      <c r="AK2" s="30">
        <f>AF2-$AF$35</f>
        <v>-1.9808291170429593E-2</v>
      </c>
      <c r="AL2" s="31">
        <f>AG2-$AF$36</f>
        <v>-2.3961053679513289E-2</v>
      </c>
      <c r="AM2" s="12">
        <f>AK2*AL2</f>
        <v>4.7462752803409256E-4</v>
      </c>
      <c r="AN2" s="12">
        <f t="shared" ref="AN2:AN17" si="13">AK2^2</f>
        <v>3.9236839909251894E-4</v>
      </c>
      <c r="AO2" s="12">
        <f t="shared" ref="AO2:AO17" si="14">AL2^2</f>
        <v>5.7413209343251735E-4</v>
      </c>
      <c r="AP2" s="12">
        <f>(AH2-$AF$36)^2</f>
        <v>2.8549258657972042E-5</v>
      </c>
      <c r="AQ2" s="12">
        <f t="shared" ref="AQ2:AQ30" si="15">(AH2-AG2)^2</f>
        <v>8.5873639023071355E-4</v>
      </c>
      <c r="AR2" s="12">
        <f t="shared" ref="AR2:AR26" si="16">ABS(AI2/AG2)</f>
        <v>2.9969308227680812E-2</v>
      </c>
      <c r="AT2" s="20" t="s">
        <v>17</v>
      </c>
      <c r="AU2" s="15">
        <v>1.0197210741834148</v>
      </c>
      <c r="AV2" s="15">
        <v>1.0144578151890766</v>
      </c>
      <c r="AW2" s="12">
        <f>$AU$33+$AU$34*AU2</f>
        <v>0.99959189715971708</v>
      </c>
      <c r="AX2" s="12">
        <f t="shared" ref="AX2:AX26" si="17">AV2-AW2</f>
        <v>1.4865918029359548E-2</v>
      </c>
      <c r="AY2" s="12">
        <f t="shared" ref="AY2:AY26" si="18">AX2^2</f>
        <v>2.2099551885563728E-4</v>
      </c>
      <c r="AZ2" s="30">
        <f>AU2-$AU$35</f>
        <v>-1.9808291170429593E-2</v>
      </c>
      <c r="BA2" s="30">
        <f>AV2-$AU$36</f>
        <v>1.9549668815104226E-2</v>
      </c>
      <c r="BB2" s="12">
        <f>AZ2*BA2</f>
        <v>-3.8724553217505178E-4</v>
      </c>
      <c r="BC2" s="12">
        <f t="shared" ref="BC2:BC17" si="19">AZ2^2</f>
        <v>3.9236839909251894E-4</v>
      </c>
      <c r="BD2" s="12">
        <f t="shared" ref="BD2:BD17" si="20">BA2^2</f>
        <v>3.821895507802587E-4</v>
      </c>
      <c r="BE2" s="12">
        <f>(AW2-$AU$36)^2</f>
        <v>2.1937521422963888E-5</v>
      </c>
      <c r="BF2" s="12">
        <f t="shared" ref="BF2:BF30" si="21">(AW2-AV2)^2</f>
        <v>2.2099551885563728E-4</v>
      </c>
      <c r="BG2" s="12">
        <f t="shared" ref="BG2:BG26" si="22">ABS(AX2/AV2)</f>
        <v>1.4654052447305371E-2</v>
      </c>
      <c r="BI2" s="20" t="s">
        <v>17</v>
      </c>
      <c r="BJ2" s="15">
        <v>1.0197210741834148</v>
      </c>
      <c r="BK2" s="15">
        <v>1.0343404315198363</v>
      </c>
      <c r="BL2" s="12">
        <f>$BJ$33+$BJ$34*BJ2</f>
        <v>1.0115581292139473</v>
      </c>
      <c r="BM2" s="12">
        <f t="shared" ref="BM2:BM26" si="23">BK2-BL2</f>
        <v>2.2782302305889068E-2</v>
      </c>
      <c r="BN2" s="12">
        <f t="shared" ref="BN2:BN26" si="24">BM2^2</f>
        <v>5.190332983569184E-4</v>
      </c>
      <c r="BO2" s="30">
        <f>BJ2-$BJ$35</f>
        <v>-1.9808291170429593E-2</v>
      </c>
      <c r="BP2" s="30">
        <f>BK2-$BJ$36</f>
        <v>2.3322077025001553E-2</v>
      </c>
      <c r="BQ2" s="12">
        <f t="shared" ref="BQ2:BQ26" si="25">BO2*BP2</f>
        <v>-4.6197049241041715E-4</v>
      </c>
      <c r="BR2" s="12">
        <f t="shared" ref="BR2:BR17" si="26">BO2^2</f>
        <v>3.9236839909251894E-4</v>
      </c>
      <c r="BS2" s="12">
        <f t="shared" ref="BS2:BS17" si="27">BP2^2</f>
        <v>5.4391927676010531E-4</v>
      </c>
      <c r="BT2" s="12">
        <f>(BL2-$BJ$36)^2</f>
        <v>2.9135674739296171E-7</v>
      </c>
      <c r="BU2" s="12">
        <f t="shared" ref="BU2:BU30" si="28">(BL2-BK2)^2</f>
        <v>5.190332983569184E-4</v>
      </c>
      <c r="BV2" s="12">
        <f t="shared" ref="BV2:BV26" si="29">ABS(BM2/BK2)</f>
        <v>2.2025922618545687E-2</v>
      </c>
    </row>
    <row r="3" spans="1:74" x14ac:dyDescent="0.25">
      <c r="A3" s="20" t="s">
        <v>18</v>
      </c>
      <c r="B3" s="15">
        <v>1.0051403436383619</v>
      </c>
      <c r="C3" s="15">
        <v>1.0682107560783363</v>
      </c>
      <c r="D3" s="12">
        <f t="shared" si="0"/>
        <v>1.0250783591452592</v>
      </c>
      <c r="E3" s="12">
        <f t="shared" si="1"/>
        <v>4.3132396933077022E-2</v>
      </c>
      <c r="F3" s="12">
        <f t="shared" si="2"/>
        <v>1.860403665192512E-3</v>
      </c>
      <c r="G3" s="12">
        <f t="shared" si="3"/>
        <v>-3.4389021715482526E-2</v>
      </c>
      <c r="H3" s="12">
        <f t="shared" si="4"/>
        <v>7.7360204884638017E-2</v>
      </c>
      <c r="I3" s="12">
        <f t="shared" si="5"/>
        <v>-2.6603417656919943E-3</v>
      </c>
      <c r="J3" s="12">
        <f t="shared" si="6"/>
        <v>1.1826048145479287E-3</v>
      </c>
      <c r="K3" s="12">
        <f t="shared" si="6"/>
        <v>5.984601299793172E-3</v>
      </c>
      <c r="L3" s="12">
        <f t="shared" si="7"/>
        <v>1.1715428371689421E-3</v>
      </c>
      <c r="M3" s="12">
        <f t="shared" si="8"/>
        <v>1.860403665192512E-3</v>
      </c>
      <c r="N3" s="12">
        <f t="shared" si="9"/>
        <v>4.0378171337112009E-2</v>
      </c>
      <c r="P3" s="20" t="s">
        <v>18</v>
      </c>
      <c r="Q3" s="15">
        <v>1.0051403436383619</v>
      </c>
      <c r="R3" s="15">
        <v>1.0223100322536267</v>
      </c>
      <c r="S3" s="12">
        <f t="shared" ref="S3:S30" si="30">$Q$33+$Q$34*Q3</f>
        <v>1.0101978346834088</v>
      </c>
      <c r="T3" s="12">
        <f t="shared" ref="T3:T26" si="31">R3-S3</f>
        <v>1.2112197570217864E-2</v>
      </c>
      <c r="U3" s="12">
        <f>T3^2</f>
        <v>1.4670532997999153E-4</v>
      </c>
      <c r="V3" s="30">
        <f t="shared" ref="V3:V30" si="32">Q3-$Q$35</f>
        <v>-3.4389021715482526E-2</v>
      </c>
      <c r="W3" s="32">
        <f t="shared" ref="W3:W30" si="33">R3-$Q$36</f>
        <v>3.8642423954665439E-2</v>
      </c>
      <c r="X3" s="12">
        <f t="shared" ref="X3:X26" si="34">V3*W3</f>
        <v>-1.3288751565158719E-3</v>
      </c>
      <c r="Y3" s="12">
        <f t="shared" ref="Y3:Y17" si="35">V3^2</f>
        <v>1.1826048145479287E-3</v>
      </c>
      <c r="Z3" s="12">
        <f t="shared" si="11"/>
        <v>1.4932369290921014E-3</v>
      </c>
      <c r="AA3" s="12">
        <f t="shared" ref="AA3:AA30" si="36">(S3-$Q$36)^2</f>
        <v>7.0385291201003827E-4</v>
      </c>
      <c r="AB3" s="12">
        <f t="shared" ref="AB3:AB30" si="37">(S3-R3)^2</f>
        <v>1.4670532997999153E-4</v>
      </c>
      <c r="AC3" s="12">
        <f t="shared" ref="AC3:AC26" si="38">ABS(T3/R3)</f>
        <v>1.1847871182010397E-2</v>
      </c>
      <c r="AE3" s="20" t="s">
        <v>18</v>
      </c>
      <c r="AF3" s="15">
        <v>1.0051403436383619</v>
      </c>
      <c r="AG3" s="15">
        <v>1.0183220910152735</v>
      </c>
      <c r="AH3" s="12">
        <f t="shared" ref="AH3:AH30" si="39">$AF$33+$AF$34*AF3</f>
        <v>1.0110444211524832</v>
      </c>
      <c r="AI3" s="12">
        <f t="shared" ref="AI3:AI26" si="40">AG3-AH3</f>
        <v>7.2776698627903258E-3</v>
      </c>
      <c r="AJ3" s="12">
        <f t="shared" si="12"/>
        <v>5.2964478631766562E-5</v>
      </c>
      <c r="AK3" s="30">
        <f t="shared" ref="AK3:AK30" si="41">AF3-$AF$35</f>
        <v>-3.4389021715482526E-2</v>
      </c>
      <c r="AL3" s="31">
        <f t="shared" ref="AL3:AL30" si="42">AG3-$AF$36</f>
        <v>1.6553872513145773E-2</v>
      </c>
      <c r="AM3" s="12">
        <f t="shared" ref="AM3:AM26" si="43">AK3*AL3</f>
        <v>-5.6927148132989932E-4</v>
      </c>
      <c r="AN3" s="12">
        <f t="shared" si="13"/>
        <v>1.1826048145479287E-3</v>
      </c>
      <c r="AO3" s="12">
        <f t="shared" si="14"/>
        <v>2.7403069518148316E-4</v>
      </c>
      <c r="AP3" s="12">
        <f t="shared" ref="AP3:AP30" si="44">(AH3-$AF$36)^2</f>
        <v>8.6047935610461431E-5</v>
      </c>
      <c r="AQ3" s="12">
        <f t="shared" si="15"/>
        <v>5.2964478631766562E-5</v>
      </c>
      <c r="AR3" s="12">
        <f t="shared" si="16"/>
        <v>7.1467268823898764E-3</v>
      </c>
      <c r="AT3" s="20" t="s">
        <v>18</v>
      </c>
      <c r="AU3" s="15">
        <v>1.0051403436383619</v>
      </c>
      <c r="AV3" s="15">
        <v>0.99895867714040532</v>
      </c>
      <c r="AW3" s="12">
        <f t="shared" ref="AW3:AW30" si="45">$AU$33+$AU$34*AU3</f>
        <v>1.0030395700336434</v>
      </c>
      <c r="AX3" s="12">
        <f t="shared" si="17"/>
        <v>-4.0808928932380972E-3</v>
      </c>
      <c r="AY3" s="12">
        <f t="shared" si="18"/>
        <v>1.6653686806081209E-5</v>
      </c>
      <c r="AZ3" s="30">
        <f t="shared" ref="AZ3:AZ30" si="46">AU3-$AU$35</f>
        <v>-3.4389021715482526E-2</v>
      </c>
      <c r="BA3" s="30">
        <f t="shared" ref="BA3:BA30" si="47">AV3-$AU$36</f>
        <v>4.0505307664329138E-3</v>
      </c>
      <c r="BB3" s="12">
        <f t="shared" ref="BB3:BB26" si="48">AZ3*BA3</f>
        <v>-1.3929379048609157E-4</v>
      </c>
      <c r="BC3" s="12">
        <f t="shared" si="19"/>
        <v>1.1826048145479287E-3</v>
      </c>
      <c r="BD3" s="12">
        <f t="shared" si="20"/>
        <v>1.6406799489819608E-5</v>
      </c>
      <c r="BE3" s="12">
        <f t="shared" ref="BE3:BE30" si="49">(AW3-$AU$36)^2</f>
        <v>6.6120050733057496E-5</v>
      </c>
      <c r="BF3" s="12">
        <f>(AW3-AV3)^2</f>
        <v>1.6653686806081209E-5</v>
      </c>
      <c r="BG3" s="12">
        <f t="shared" si="22"/>
        <v>4.0851468500378426E-3</v>
      </c>
      <c r="BI3" s="20" t="s">
        <v>18</v>
      </c>
      <c r="BJ3" s="15">
        <v>1.0051403436383619</v>
      </c>
      <c r="BK3" s="15">
        <v>0.97309792741087875</v>
      </c>
      <c r="BL3" s="12">
        <f t="shared" ref="BL3:BL30" si="50">$BJ$33+$BJ$34*BJ3</f>
        <v>1.0119554532267403</v>
      </c>
      <c r="BM3" s="12">
        <f t="shared" si="23"/>
        <v>-3.8857525815861549E-2</v>
      </c>
      <c r="BN3" s="12">
        <f t="shared" si="24"/>
        <v>1.5099073125303467E-3</v>
      </c>
      <c r="BO3" s="30">
        <f t="shared" ref="BO3:BO30" si="51">BJ3-$BJ$35</f>
        <v>-3.4389021715482526E-2</v>
      </c>
      <c r="BP3" s="30">
        <f t="shared" ref="BP3:BP30" si="52">BK3-$BJ$36</f>
        <v>-3.7920427083956043E-2</v>
      </c>
      <c r="BQ3" s="12">
        <f t="shared" si="25"/>
        <v>1.3040463904505362E-3</v>
      </c>
      <c r="BR3" s="12">
        <f t="shared" si="26"/>
        <v>1.1826048145479287E-3</v>
      </c>
      <c r="BS3" s="12">
        <f t="shared" si="27"/>
        <v>1.437958790229627E-3</v>
      </c>
      <c r="BT3" s="12">
        <f t="shared" ref="BT3:BT30" si="53">(BL3-$BJ$36)^2</f>
        <v>8.7815403333890691E-7</v>
      </c>
      <c r="BU3" s="12">
        <f t="shared" si="28"/>
        <v>1.5099073125303467E-3</v>
      </c>
      <c r="BV3" s="12">
        <f t="shared" si="29"/>
        <v>3.9931773279231773E-2</v>
      </c>
    </row>
    <row r="4" spans="1:74" x14ac:dyDescent="0.25">
      <c r="A4" s="20" t="s">
        <v>19</v>
      </c>
      <c r="B4" s="15">
        <v>1.0564553875496836</v>
      </c>
      <c r="C4" s="15">
        <v>1.052377438658515</v>
      </c>
      <c r="D4" s="12">
        <f t="shared" si="0"/>
        <v>0.97400387722035231</v>
      </c>
      <c r="E4" s="12">
        <f t="shared" si="1"/>
        <v>7.8373561438162653E-2</v>
      </c>
      <c r="F4" s="12">
        <f t="shared" si="2"/>
        <v>6.142415132501456E-3</v>
      </c>
      <c r="G4" s="12">
        <f t="shared" si="3"/>
        <v>1.6926022195839163E-2</v>
      </c>
      <c r="H4" s="12">
        <f t="shared" si="4"/>
        <v>6.1526887464816715E-2</v>
      </c>
      <c r="I4" s="12">
        <f t="shared" si="5"/>
        <v>1.0414054628703861E-3</v>
      </c>
      <c r="J4" s="12">
        <f t="shared" si="6"/>
        <v>2.8649022737403998E-4</v>
      </c>
      <c r="K4" s="12">
        <f t="shared" si="6"/>
        <v>3.7855578811082204E-3</v>
      </c>
      <c r="L4" s="12">
        <f t="shared" si="7"/>
        <v>2.838104239642114E-4</v>
      </c>
      <c r="M4" s="12">
        <f t="shared" si="8"/>
        <v>6.142415132501456E-3</v>
      </c>
      <c r="N4" s="12">
        <f t="shared" si="9"/>
        <v>7.4472863593566668E-2</v>
      </c>
      <c r="P4" s="20" t="s">
        <v>19</v>
      </c>
      <c r="Q4" s="15">
        <v>1.0564553875496836</v>
      </c>
      <c r="R4" s="15">
        <v>1.0427715932624086</v>
      </c>
      <c r="S4" s="12">
        <f t="shared" si="30"/>
        <v>0.97060962705253273</v>
      </c>
      <c r="T4" s="12">
        <f t="shared" si="31"/>
        <v>7.2161966209875916E-2</v>
      </c>
      <c r="U4" s="12">
        <f t="shared" si="10"/>
        <v>5.2073493672752736E-3</v>
      </c>
      <c r="V4" s="30">
        <f t="shared" si="32"/>
        <v>1.6926022195839163E-2</v>
      </c>
      <c r="W4" s="32">
        <f t="shared" si="33"/>
        <v>5.9103984963447376E-2</v>
      </c>
      <c r="X4" s="12">
        <f t="shared" si="34"/>
        <v>1.0003953613538545E-3</v>
      </c>
      <c r="Y4" s="12">
        <f t="shared" si="35"/>
        <v>2.8649022737403998E-4</v>
      </c>
      <c r="Z4" s="12">
        <f t="shared" si="11"/>
        <v>3.4932810385594135E-3</v>
      </c>
      <c r="AA4" s="12">
        <f t="shared" si="36"/>
        <v>1.7051087423207946E-4</v>
      </c>
      <c r="AB4" s="12">
        <f t="shared" si="37"/>
        <v>5.2073493672752736E-3</v>
      </c>
      <c r="AC4" s="12">
        <f t="shared" si="38"/>
        <v>6.9202082868512413E-2</v>
      </c>
      <c r="AE4" s="20" t="s">
        <v>19</v>
      </c>
      <c r="AF4" s="15">
        <v>1.0564553875496836</v>
      </c>
      <c r="AG4" s="15">
        <v>1.0126498569002089</v>
      </c>
      <c r="AH4" s="12">
        <f t="shared" si="39"/>
        <v>0.99720254015128573</v>
      </c>
      <c r="AI4" s="12">
        <f t="shared" si="40"/>
        <v>1.544731674892319E-2</v>
      </c>
      <c r="AJ4" s="12">
        <f t="shared" si="12"/>
        <v>2.3861959474156291E-4</v>
      </c>
      <c r="AK4" s="30">
        <f t="shared" si="41"/>
        <v>1.6926022195839163E-2</v>
      </c>
      <c r="AL4" s="31">
        <f t="shared" si="42"/>
        <v>1.0881638398081206E-2</v>
      </c>
      <c r="AM4" s="12">
        <f t="shared" si="43"/>
        <v>1.8418285305301822E-4</v>
      </c>
      <c r="AN4" s="12">
        <f t="shared" si="13"/>
        <v>2.8649022737403998E-4</v>
      </c>
      <c r="AO4" s="12">
        <f t="shared" si="14"/>
        <v>1.1841005422659531E-4</v>
      </c>
      <c r="AP4" s="12">
        <f t="shared" si="44"/>
        <v>2.084541880334718E-5</v>
      </c>
      <c r="AQ4" s="12">
        <f t="shared" si="15"/>
        <v>2.3861959474156291E-4</v>
      </c>
      <c r="AR4" s="12">
        <f t="shared" si="16"/>
        <v>1.5254351386774983E-2</v>
      </c>
      <c r="AT4" s="20" t="s">
        <v>19</v>
      </c>
      <c r="AU4" s="15">
        <v>1.0564553875496836</v>
      </c>
      <c r="AV4" s="15">
        <v>0.98691620589794959</v>
      </c>
      <c r="AW4" s="12">
        <f t="shared" si="45"/>
        <v>0.99090591977718023</v>
      </c>
      <c r="AX4" s="12">
        <f t="shared" si="17"/>
        <v>-3.9897138792306386E-3</v>
      </c>
      <c r="AY4" s="12">
        <f t="shared" si="18"/>
        <v>1.5917816838125592E-5</v>
      </c>
      <c r="AZ4" s="30">
        <f t="shared" si="46"/>
        <v>1.6926022195839163E-2</v>
      </c>
      <c r="BA4" s="30">
        <f t="shared" si="47"/>
        <v>-7.9919404760228074E-3</v>
      </c>
      <c r="BB4" s="12">
        <f t="shared" si="48"/>
        <v>-1.3527176188498746E-4</v>
      </c>
      <c r="BC4" s="12">
        <f t="shared" si="19"/>
        <v>2.8649022737403998E-4</v>
      </c>
      <c r="BD4" s="12">
        <f t="shared" si="20"/>
        <v>6.3871112572291657E-5</v>
      </c>
      <c r="BE4" s="12">
        <f t="shared" si="49"/>
        <v>1.6017817732070624E-5</v>
      </c>
      <c r="BF4" s="12">
        <f t="shared" si="21"/>
        <v>1.5917816838125592E-5</v>
      </c>
      <c r="BG4" s="12">
        <f t="shared" si="22"/>
        <v>4.0426065104489615E-3</v>
      </c>
      <c r="BI4" s="20" t="s">
        <v>19</v>
      </c>
      <c r="BJ4" s="15">
        <v>1.0564553875496836</v>
      </c>
      <c r="BK4" s="15">
        <v>1.0274720445014807</v>
      </c>
      <c r="BL4" s="12">
        <f t="shared" si="50"/>
        <v>1.0105571214284463</v>
      </c>
      <c r="BM4" s="12">
        <f t="shared" si="23"/>
        <v>1.6914923073034327E-2</v>
      </c>
      <c r="BN4" s="12">
        <f t="shared" si="24"/>
        <v>2.8611462256666903E-4</v>
      </c>
      <c r="BO4" s="30">
        <f t="shared" si="51"/>
        <v>1.6926022195839163E-2</v>
      </c>
      <c r="BP4" s="30">
        <f t="shared" si="52"/>
        <v>1.6453690006645871E-2</v>
      </c>
      <c r="BQ4" s="12">
        <f t="shared" si="25"/>
        <v>2.7849552225594506E-4</v>
      </c>
      <c r="BR4" s="12">
        <f t="shared" si="26"/>
        <v>2.8649022737403998E-4</v>
      </c>
      <c r="BS4" s="12">
        <f t="shared" si="27"/>
        <v>2.707239148347982E-4</v>
      </c>
      <c r="BT4" s="12">
        <f t="shared" si="53"/>
        <v>2.1273594153009752E-7</v>
      </c>
      <c r="BU4" s="12">
        <f t="shared" si="28"/>
        <v>2.8611462256666903E-4</v>
      </c>
      <c r="BV4" s="12">
        <f t="shared" si="29"/>
        <v>1.6462660141027274E-2</v>
      </c>
    </row>
    <row r="5" spans="1:74" x14ac:dyDescent="0.25">
      <c r="A5" s="20" t="s">
        <v>20</v>
      </c>
      <c r="B5" s="15">
        <v>1.0114291811346208</v>
      </c>
      <c r="C5" s="15">
        <v>1.1617438003474962</v>
      </c>
      <c r="D5" s="12">
        <f t="shared" si="0"/>
        <v>1.0188190033589439</v>
      </c>
      <c r="E5" s="12">
        <f t="shared" si="1"/>
        <v>0.14292479698855232</v>
      </c>
      <c r="F5" s="12">
        <f t="shared" si="2"/>
        <v>2.0427497594218892E-2</v>
      </c>
      <c r="G5" s="12">
        <f t="shared" si="3"/>
        <v>-2.8100184219223667E-2</v>
      </c>
      <c r="H5" s="12">
        <f t="shared" si="4"/>
        <v>0.170893249153798</v>
      </c>
      <c r="I5" s="12">
        <f t="shared" si="5"/>
        <v>-4.8021317830434125E-3</v>
      </c>
      <c r="J5" s="12">
        <f t="shared" si="6"/>
        <v>7.8962035315430679E-4</v>
      </c>
      <c r="K5" s="12">
        <f t="shared" si="6"/>
        <v>2.9204502606342081E-2</v>
      </c>
      <c r="L5" s="12">
        <f t="shared" si="7"/>
        <v>7.8223431651963595E-4</v>
      </c>
      <c r="M5" s="12">
        <f t="shared" si="8"/>
        <v>2.0427497594218892E-2</v>
      </c>
      <c r="N5" s="12">
        <f t="shared" si="9"/>
        <v>0.12302608969877972</v>
      </c>
      <c r="P5" s="20" t="s">
        <v>20</v>
      </c>
      <c r="Q5" s="15">
        <v>1.0114291811346208</v>
      </c>
      <c r="R5" s="15">
        <v>1.2028420252656333</v>
      </c>
      <c r="S5" s="12">
        <f t="shared" si="30"/>
        <v>1.0053461618486554</v>
      </c>
      <c r="T5" s="12">
        <f t="shared" si="31"/>
        <v>0.19749586341697789</v>
      </c>
      <c r="U5" s="12">
        <f t="shared" si="10"/>
        <v>3.9004616066817585E-2</v>
      </c>
      <c r="V5" s="30">
        <f t="shared" si="32"/>
        <v>-2.8100184219223667E-2</v>
      </c>
      <c r="W5" s="32">
        <f t="shared" si="33"/>
        <v>0.21917441696667206</v>
      </c>
      <c r="X5" s="12">
        <f t="shared" si="34"/>
        <v>-6.1588414929044264E-3</v>
      </c>
      <c r="Y5" s="12">
        <f t="shared" si="35"/>
        <v>7.8962035315430679E-4</v>
      </c>
      <c r="Z5" s="12">
        <f t="shared" si="11"/>
        <v>4.8037425052680625E-2</v>
      </c>
      <c r="AA5" s="12">
        <f t="shared" si="36"/>
        <v>4.6995968400695762E-4</v>
      </c>
      <c r="AB5" s="12">
        <f t="shared" si="37"/>
        <v>3.9004616066817585E-2</v>
      </c>
      <c r="AC5" s="12">
        <f t="shared" si="38"/>
        <v>0.16419102364947988</v>
      </c>
      <c r="AE5" s="20" t="s">
        <v>20</v>
      </c>
      <c r="AF5" s="15">
        <v>1.0114291811346208</v>
      </c>
      <c r="AG5" s="15">
        <v>1.0283640571101857</v>
      </c>
      <c r="AH5" s="12">
        <f t="shared" si="39"/>
        <v>1.0093480503881997</v>
      </c>
      <c r="AI5" s="12">
        <f t="shared" si="40"/>
        <v>1.9016006721986001E-2</v>
      </c>
      <c r="AJ5" s="12">
        <f t="shared" si="12"/>
        <v>3.6160851165061676E-4</v>
      </c>
      <c r="AK5" s="30">
        <f t="shared" si="41"/>
        <v>-2.8100184219223667E-2</v>
      </c>
      <c r="AL5" s="31">
        <f t="shared" si="42"/>
        <v>2.6595838608058031E-2</v>
      </c>
      <c r="AM5" s="12">
        <f t="shared" si="43"/>
        <v>-7.4734796435117182E-4</v>
      </c>
      <c r="AN5" s="12">
        <f t="shared" si="13"/>
        <v>7.8962035315430679E-4</v>
      </c>
      <c r="AO5" s="12">
        <f t="shared" si="14"/>
        <v>7.0733863126587015E-4</v>
      </c>
      <c r="AP5" s="12">
        <f t="shared" si="44"/>
        <v>5.7453851421114276E-5</v>
      </c>
      <c r="AQ5" s="12">
        <f t="shared" si="15"/>
        <v>3.6160851165061676E-4</v>
      </c>
      <c r="AR5" s="12">
        <f t="shared" si="16"/>
        <v>1.8491512407992006E-2</v>
      </c>
      <c r="AT5" s="20" t="s">
        <v>20</v>
      </c>
      <c r="AU5" s="15">
        <v>1.0114291811346208</v>
      </c>
      <c r="AV5" s="15">
        <v>1.0079978708054282</v>
      </c>
      <c r="AW5" s="12">
        <f t="shared" si="45"/>
        <v>1.0015525489013766</v>
      </c>
      <c r="AX5" s="12">
        <f t="shared" si="17"/>
        <v>6.4453219040516707E-3</v>
      </c>
      <c r="AY5" s="12">
        <f t="shared" si="18"/>
        <v>4.1542174446848253E-5</v>
      </c>
      <c r="AZ5" s="30">
        <f t="shared" si="46"/>
        <v>-2.8100184219223667E-2</v>
      </c>
      <c r="BA5" s="30">
        <f t="shared" si="47"/>
        <v>1.308972443145584E-2</v>
      </c>
      <c r="BB5" s="12">
        <f t="shared" si="48"/>
        <v>-3.6782366790278189E-4</v>
      </c>
      <c r="BC5" s="12">
        <f t="shared" si="19"/>
        <v>7.8962035315430679E-4</v>
      </c>
      <c r="BD5" s="12">
        <f t="shared" si="20"/>
        <v>1.7134088569145192E-4</v>
      </c>
      <c r="BE5" s="12">
        <f t="shared" si="49"/>
        <v>4.4148084946174916E-5</v>
      </c>
      <c r="BF5" s="12">
        <f t="shared" si="21"/>
        <v>4.1542174446848253E-5</v>
      </c>
      <c r="BG5" s="12">
        <f t="shared" si="22"/>
        <v>6.3941820620133016E-3</v>
      </c>
      <c r="BI5" s="20" t="s">
        <v>20</v>
      </c>
      <c r="BJ5" s="15">
        <v>1.0114291811346208</v>
      </c>
      <c r="BK5" s="15">
        <v>1.0091111379477435</v>
      </c>
      <c r="BL5" s="12">
        <f t="shared" si="50"/>
        <v>1.0117840827908011</v>
      </c>
      <c r="BM5" s="12">
        <f t="shared" si="23"/>
        <v>-2.6729448430575786E-3</v>
      </c>
      <c r="BN5" s="12">
        <f t="shared" si="24"/>
        <v>7.1446341340281034E-6</v>
      </c>
      <c r="BO5" s="30">
        <f t="shared" si="51"/>
        <v>-2.8100184219223667E-2</v>
      </c>
      <c r="BP5" s="30">
        <f t="shared" si="52"/>
        <v>-1.9072165470912505E-3</v>
      </c>
      <c r="BQ5" s="12">
        <f t="shared" si="25"/>
        <v>5.359313631921581E-5</v>
      </c>
      <c r="BR5" s="12">
        <f t="shared" si="26"/>
        <v>7.8962035315430679E-4</v>
      </c>
      <c r="BS5" s="12">
        <f t="shared" si="27"/>
        <v>3.6374749574986724E-6</v>
      </c>
      <c r="BT5" s="12">
        <f t="shared" si="53"/>
        <v>5.863398232434965E-7</v>
      </c>
      <c r="BU5" s="12">
        <f t="shared" si="28"/>
        <v>7.1446341340281034E-6</v>
      </c>
      <c r="BV5" s="12">
        <f t="shared" si="29"/>
        <v>2.6488111591886879E-3</v>
      </c>
    </row>
    <row r="6" spans="1:74" x14ac:dyDescent="0.25">
      <c r="A6" s="20" t="s">
        <v>21</v>
      </c>
      <c r="B6" s="15">
        <v>1.0513769415500178</v>
      </c>
      <c r="C6" s="15">
        <v>1.0412793686060586</v>
      </c>
      <c r="D6" s="12">
        <f t="shared" si="0"/>
        <v>0.9790585157560765</v>
      </c>
      <c r="E6" s="12">
        <f t="shared" si="1"/>
        <v>6.2220852849982133E-2</v>
      </c>
      <c r="F6" s="12">
        <f t="shared" si="2"/>
        <v>3.8714345293791299E-3</v>
      </c>
      <c r="G6" s="12">
        <f t="shared" si="3"/>
        <v>1.1847576196173382E-2</v>
      </c>
      <c r="H6" s="12">
        <f t="shared" si="4"/>
        <v>5.0428817412360383E-2</v>
      </c>
      <c r="I6" s="12">
        <f t="shared" si="5"/>
        <v>5.9745925677585465E-4</v>
      </c>
      <c r="J6" s="12">
        <f t="shared" si="6"/>
        <v>1.4036506172413415E-4</v>
      </c>
      <c r="K6" s="12">
        <f t="shared" si="6"/>
        <v>2.5430656256091818E-3</v>
      </c>
      <c r="L6" s="12">
        <f t="shared" si="7"/>
        <v>1.3905209976212718E-4</v>
      </c>
      <c r="M6" s="12">
        <f t="shared" si="8"/>
        <v>3.8714345293791299E-3</v>
      </c>
      <c r="N6" s="12">
        <f t="shared" si="9"/>
        <v>5.9754235727608851E-2</v>
      </c>
      <c r="P6" s="20" t="s">
        <v>21</v>
      </c>
      <c r="Q6" s="15">
        <v>1.0513769415500178</v>
      </c>
      <c r="R6" s="15">
        <v>1.0156643023186505</v>
      </c>
      <c r="S6" s="12">
        <f t="shared" si="30"/>
        <v>0.97452751466117227</v>
      </c>
      <c r="T6" s="12">
        <f t="shared" si="31"/>
        <v>4.1136787657478191E-2</v>
      </c>
      <c r="U6" s="12">
        <f t="shared" si="10"/>
        <v>1.69223529877645E-3</v>
      </c>
      <c r="V6" s="30">
        <f t="shared" si="32"/>
        <v>1.1847576196173382E-2</v>
      </c>
      <c r="W6" s="32">
        <f t="shared" si="33"/>
        <v>3.1996694019689187E-2</v>
      </c>
      <c r="X6" s="12">
        <f t="shared" si="34"/>
        <v>3.7908327042391281E-4</v>
      </c>
      <c r="Y6" s="12">
        <f t="shared" si="35"/>
        <v>1.4036506172413415E-4</v>
      </c>
      <c r="Z6" s="12">
        <f t="shared" si="11"/>
        <v>1.0237884281896138E-3</v>
      </c>
      <c r="AA6" s="12">
        <f t="shared" si="36"/>
        <v>8.3541311707551025E-5</v>
      </c>
      <c r="AB6" s="12">
        <f t="shared" si="37"/>
        <v>1.69223529877645E-3</v>
      </c>
      <c r="AC6" s="12">
        <f t="shared" si="38"/>
        <v>4.050234665486166E-2</v>
      </c>
      <c r="AE6" s="20" t="s">
        <v>21</v>
      </c>
      <c r="AF6" s="15">
        <v>1.0513769415500178</v>
      </c>
      <c r="AG6" s="15">
        <v>0.99239410974984743</v>
      </c>
      <c r="AH6" s="12">
        <f t="shared" si="39"/>
        <v>0.9985724161143632</v>
      </c>
      <c r="AI6" s="12">
        <f t="shared" si="40"/>
        <v>-6.1783063645157732E-3</v>
      </c>
      <c r="AJ6" s="12">
        <f t="shared" si="12"/>
        <v>3.8171469533816108E-5</v>
      </c>
      <c r="AK6" s="30">
        <f t="shared" si="41"/>
        <v>1.1847576196173382E-2</v>
      </c>
      <c r="AL6" s="31">
        <f t="shared" si="42"/>
        <v>-9.3741087522802857E-3</v>
      </c>
      <c r="AM6" s="12">
        <f t="shared" si="43"/>
        <v>-1.1106046771385648E-4</v>
      </c>
      <c r="AN6" s="12">
        <f t="shared" si="13"/>
        <v>1.4036506172413415E-4</v>
      </c>
      <c r="AO6" s="12">
        <f t="shared" si="14"/>
        <v>8.7873914899577854E-5</v>
      </c>
      <c r="AP6" s="12">
        <f t="shared" si="44"/>
        <v>1.0213152901641359E-5</v>
      </c>
      <c r="AQ6" s="12">
        <f t="shared" si="15"/>
        <v>3.8171469533816108E-5</v>
      </c>
      <c r="AR6" s="12">
        <f t="shared" si="16"/>
        <v>6.2256580362746589E-3</v>
      </c>
      <c r="AT6" s="20" t="s">
        <v>21</v>
      </c>
      <c r="AU6" s="15">
        <v>1.0513769415500178</v>
      </c>
      <c r="AV6" s="15">
        <v>1.0135389837376099</v>
      </c>
      <c r="AW6" s="12">
        <f t="shared" si="45"/>
        <v>0.99210673893097001</v>
      </c>
      <c r="AX6" s="12">
        <f t="shared" si="17"/>
        <v>2.1432244806639855E-2</v>
      </c>
      <c r="AY6" s="12">
        <f t="shared" si="18"/>
        <v>4.5934111745174103E-4</v>
      </c>
      <c r="AZ6" s="30">
        <f t="shared" si="46"/>
        <v>1.1847576196173382E-2</v>
      </c>
      <c r="BA6" s="30">
        <f t="shared" si="47"/>
        <v>1.8630837363637465E-2</v>
      </c>
      <c r="BB6" s="12">
        <f t="shared" si="48"/>
        <v>2.2073026526420886E-4</v>
      </c>
      <c r="BC6" s="12">
        <f t="shared" si="19"/>
        <v>1.4036506172413415E-4</v>
      </c>
      <c r="BD6" s="12">
        <f t="shared" si="20"/>
        <v>3.4710810087030977E-4</v>
      </c>
      <c r="BE6" s="12">
        <f t="shared" si="49"/>
        <v>7.8478836617091925E-6</v>
      </c>
      <c r="BF6" s="12">
        <f t="shared" si="21"/>
        <v>4.5934111745174103E-4</v>
      </c>
      <c r="BG6" s="12">
        <f t="shared" si="22"/>
        <v>2.1145950131690586E-2</v>
      </c>
      <c r="BI6" s="20" t="s">
        <v>21</v>
      </c>
      <c r="BJ6" s="15">
        <v>1.0513769415500178</v>
      </c>
      <c r="BK6" s="15">
        <v>1.0654700711548009</v>
      </c>
      <c r="BL6" s="12">
        <f t="shared" si="50"/>
        <v>1.0106955087703635</v>
      </c>
      <c r="BM6" s="12">
        <f t="shared" si="23"/>
        <v>5.4774562384437342E-2</v>
      </c>
      <c r="BN6" s="12">
        <f t="shared" si="24"/>
        <v>3.0002526844066183E-3</v>
      </c>
      <c r="BO6" s="30">
        <f t="shared" si="51"/>
        <v>1.1847576196173382E-2</v>
      </c>
      <c r="BP6" s="30">
        <f t="shared" si="52"/>
        <v>5.4451716659966065E-2</v>
      </c>
      <c r="BQ6" s="12">
        <f t="shared" si="25"/>
        <v>6.4512086214139148E-4</v>
      </c>
      <c r="BR6" s="12">
        <f t="shared" si="26"/>
        <v>1.4036506172413415E-4</v>
      </c>
      <c r="BS6" s="12">
        <f t="shared" si="27"/>
        <v>2.9649894472172258E-3</v>
      </c>
      <c r="BT6" s="12">
        <f t="shared" si="53"/>
        <v>1.0422936180938358E-7</v>
      </c>
      <c r="BU6" s="12">
        <f t="shared" si="28"/>
        <v>3.0002526844066183E-3</v>
      </c>
      <c r="BV6" s="12">
        <f t="shared" si="29"/>
        <v>5.1408823079441723E-2</v>
      </c>
    </row>
    <row r="7" spans="1:74" x14ac:dyDescent="0.25">
      <c r="A7" s="20" t="s">
        <v>22</v>
      </c>
      <c r="B7" s="15">
        <v>1.0153330610612301</v>
      </c>
      <c r="C7" s="15">
        <v>1.056193730633147</v>
      </c>
      <c r="D7" s="12">
        <f t="shared" si="0"/>
        <v>1.0149334245978077</v>
      </c>
      <c r="E7" s="12">
        <f t="shared" si="1"/>
        <v>4.1260306035339367E-2</v>
      </c>
      <c r="F7" s="12">
        <f t="shared" si="2"/>
        <v>1.7024128541298623E-3</v>
      </c>
      <c r="G7" s="12">
        <f t="shared" si="3"/>
        <v>-2.4196304292614323E-2</v>
      </c>
      <c r="H7" s="12">
        <f t="shared" si="4"/>
        <v>6.5343179439448784E-2</v>
      </c>
      <c r="I7" s="12">
        <f t="shared" si="5"/>
        <v>-1.5810634531638027E-3</v>
      </c>
      <c r="J7" s="12">
        <f t="shared" si="6"/>
        <v>5.8546114142078633E-4</v>
      </c>
      <c r="K7" s="12">
        <f t="shared" si="6"/>
        <v>4.2697310992560024E-3</v>
      </c>
      <c r="L7" s="12">
        <f t="shared" si="7"/>
        <v>5.7998479139836066E-4</v>
      </c>
      <c r="M7" s="12">
        <f t="shared" si="8"/>
        <v>1.7024128541298623E-3</v>
      </c>
      <c r="N7" s="12">
        <f t="shared" si="9"/>
        <v>3.9065092736921873E-2</v>
      </c>
      <c r="P7" s="20" t="s">
        <v>22</v>
      </c>
      <c r="Q7" s="15">
        <v>1.0153330610612301</v>
      </c>
      <c r="R7" s="15">
        <v>0.99667249615605813</v>
      </c>
      <c r="S7" s="12">
        <f t="shared" si="30"/>
        <v>1.0023344210934941</v>
      </c>
      <c r="T7" s="12">
        <f t="shared" si="31"/>
        <v>-5.6619249374360026E-3</v>
      </c>
      <c r="U7" s="12">
        <f t="shared" si="10"/>
        <v>3.2057393997159681E-5</v>
      </c>
      <c r="V7" s="30">
        <f t="shared" si="32"/>
        <v>-2.4196304292614323E-2</v>
      </c>
      <c r="W7" s="32">
        <f t="shared" si="33"/>
        <v>1.3004887857096858E-2</v>
      </c>
      <c r="X7" s="12">
        <f t="shared" si="34"/>
        <v>-3.1467022388164062E-4</v>
      </c>
      <c r="Y7" s="12">
        <f t="shared" si="35"/>
        <v>5.8546114142078633E-4</v>
      </c>
      <c r="Z7" s="12">
        <f t="shared" si="11"/>
        <v>1.6912710817566532E-4</v>
      </c>
      <c r="AA7" s="12">
        <f t="shared" si="36"/>
        <v>3.4844989990613575E-4</v>
      </c>
      <c r="AB7" s="12">
        <f t="shared" si="37"/>
        <v>3.2057393997159681E-5</v>
      </c>
      <c r="AC7" s="12">
        <f t="shared" si="38"/>
        <v>5.6808279141571331E-3</v>
      </c>
      <c r="AE7" s="20" t="s">
        <v>22</v>
      </c>
      <c r="AF7" s="15">
        <v>1.0153330610612301</v>
      </c>
      <c r="AG7" s="15">
        <v>1.0347576615280043</v>
      </c>
      <c r="AH7" s="12">
        <f t="shared" si="39"/>
        <v>1.0082950055641424</v>
      </c>
      <c r="AI7" s="12">
        <f t="shared" si="40"/>
        <v>2.6462655963861881E-2</v>
      </c>
      <c r="AJ7" s="12">
        <f t="shared" si="12"/>
        <v>7.0027216066171477E-4</v>
      </c>
      <c r="AK7" s="30">
        <f t="shared" si="41"/>
        <v>-2.4196304292614323E-2</v>
      </c>
      <c r="AL7" s="31">
        <f t="shared" si="42"/>
        <v>3.2989443025876586E-2</v>
      </c>
      <c r="AM7" s="12">
        <f t="shared" si="43"/>
        <v>-7.9822260189797332E-4</v>
      </c>
      <c r="AN7" s="12">
        <f t="shared" si="13"/>
        <v>5.8546114142078633E-4</v>
      </c>
      <c r="AO7" s="12">
        <f t="shared" si="14"/>
        <v>1.0883033511575573E-3</v>
      </c>
      <c r="AP7" s="12">
        <f t="shared" si="44"/>
        <v>4.2598949352882542E-5</v>
      </c>
      <c r="AQ7" s="12">
        <f t="shared" si="15"/>
        <v>7.0027216066171477E-4</v>
      </c>
      <c r="AR7" s="12">
        <f t="shared" si="16"/>
        <v>2.5573771471075698E-2</v>
      </c>
      <c r="AT7" s="20" t="s">
        <v>22</v>
      </c>
      <c r="AU7" s="15">
        <v>1.0153330610612301</v>
      </c>
      <c r="AV7" s="15">
        <v>1.0215158763967624</v>
      </c>
      <c r="AW7" s="12">
        <f t="shared" si="45"/>
        <v>1.0006294606593678</v>
      </c>
      <c r="AX7" s="12">
        <f t="shared" si="17"/>
        <v>2.0886415737394692E-2</v>
      </c>
      <c r="AY7" s="12">
        <f t="shared" si="18"/>
        <v>4.3624236235528867E-4</v>
      </c>
      <c r="AZ7" s="30">
        <f t="shared" si="46"/>
        <v>-2.4196304292614323E-2</v>
      </c>
      <c r="BA7" s="30">
        <f t="shared" si="47"/>
        <v>2.6607730022790044E-2</v>
      </c>
      <c r="BB7" s="12">
        <f t="shared" si="48"/>
        <v>-6.4380873216715779E-4</v>
      </c>
      <c r="BC7" s="12">
        <f t="shared" si="19"/>
        <v>5.8546114142078633E-4</v>
      </c>
      <c r="BD7" s="12">
        <f t="shared" si="20"/>
        <v>7.0797129696568268E-4</v>
      </c>
      <c r="BE7" s="12">
        <f t="shared" si="49"/>
        <v>3.2733437152268919E-5</v>
      </c>
      <c r="BF7" s="12">
        <f t="shared" si="21"/>
        <v>4.3624236235528867E-4</v>
      </c>
      <c r="BG7" s="12">
        <f t="shared" si="22"/>
        <v>2.0446491552405684E-2</v>
      </c>
      <c r="BI7" s="20" t="s">
        <v>22</v>
      </c>
      <c r="BJ7" s="15">
        <v>1.0153330610612301</v>
      </c>
      <c r="BK7" s="15">
        <v>1.0931411990598383</v>
      </c>
      <c r="BL7" s="12">
        <f t="shared" si="50"/>
        <v>1.0116777023023127</v>
      </c>
      <c r="BM7" s="12">
        <f t="shared" si="23"/>
        <v>8.1463496757525622E-2</v>
      </c>
      <c r="BN7" s="12">
        <f t="shared" si="24"/>
        <v>6.6363013039633873E-3</v>
      </c>
      <c r="BO7" s="30">
        <f t="shared" si="51"/>
        <v>-2.4196304292614323E-2</v>
      </c>
      <c r="BP7" s="30">
        <f t="shared" si="52"/>
        <v>8.2122844565003517E-2</v>
      </c>
      <c r="BQ7" s="12">
        <f t="shared" si="25"/>
        <v>-1.9870693364698933E-3</v>
      </c>
      <c r="BR7" s="12">
        <f t="shared" si="26"/>
        <v>5.8546114142078633E-4</v>
      </c>
      <c r="BS7" s="12">
        <f t="shared" si="27"/>
        <v>6.7441615994477278E-3</v>
      </c>
      <c r="BT7" s="12">
        <f t="shared" si="53"/>
        <v>4.3473953122590684E-7</v>
      </c>
      <c r="BU7" s="12">
        <f t="shared" si="28"/>
        <v>6.6363013039633873E-3</v>
      </c>
      <c r="BV7" s="12">
        <f t="shared" si="29"/>
        <v>7.4522391826041062E-2</v>
      </c>
    </row>
    <row r="8" spans="1:74" x14ac:dyDescent="0.25">
      <c r="A8" s="20" t="s">
        <v>23</v>
      </c>
      <c r="B8" s="15">
        <v>1.0151265696612108</v>
      </c>
      <c r="C8" s="15">
        <v>0.99585705326128904</v>
      </c>
      <c r="D8" s="12">
        <f t="shared" si="0"/>
        <v>1.0151389479779718</v>
      </c>
      <c r="E8" s="12">
        <f t="shared" si="1"/>
        <v>-1.9281894716682735E-2</v>
      </c>
      <c r="F8" s="12">
        <f t="shared" si="2"/>
        <v>3.7179146386523757E-4</v>
      </c>
      <c r="G8" s="12">
        <f t="shared" si="3"/>
        <v>-2.4402795692633594E-2</v>
      </c>
      <c r="H8" s="12">
        <f t="shared" si="4"/>
        <v>5.0065020675907901E-3</v>
      </c>
      <c r="I8" s="12">
        <f t="shared" si="5"/>
        <v>-1.2217264709016572E-4</v>
      </c>
      <c r="J8" s="12">
        <f t="shared" si="6"/>
        <v>5.9549643761641667E-4</v>
      </c>
      <c r="K8" s="12">
        <f t="shared" si="6"/>
        <v>2.5065062952790856E-5</v>
      </c>
      <c r="L8" s="12">
        <f t="shared" si="7"/>
        <v>5.8992621835030849E-4</v>
      </c>
      <c r="M8" s="12">
        <f t="shared" si="8"/>
        <v>3.7179146386523757E-4</v>
      </c>
      <c r="N8" s="12">
        <f t="shared" si="9"/>
        <v>1.9362110910935756E-2</v>
      </c>
      <c r="P8" s="20" t="s">
        <v>23</v>
      </c>
      <c r="Q8" s="15">
        <v>1.0151265696612108</v>
      </c>
      <c r="R8" s="15">
        <v>0.99497735984596458</v>
      </c>
      <c r="S8" s="12">
        <f t="shared" si="30"/>
        <v>1.002493723781261</v>
      </c>
      <c r="T8" s="12">
        <f t="shared" si="31"/>
        <v>-7.5163639352964218E-3</v>
      </c>
      <c r="U8" s="12">
        <f t="shared" si="10"/>
        <v>5.6495726807824713E-5</v>
      </c>
      <c r="V8" s="30">
        <f t="shared" si="32"/>
        <v>-2.4402795692633594E-2</v>
      </c>
      <c r="W8" s="32">
        <f t="shared" si="33"/>
        <v>1.1309751547003311E-2</v>
      </c>
      <c r="X8" s="12">
        <f t="shared" si="34"/>
        <v>-2.7598955633596853E-4</v>
      </c>
      <c r="Y8" s="12">
        <f t="shared" si="35"/>
        <v>5.9549643761641667E-4</v>
      </c>
      <c r="Z8" s="12">
        <f t="shared" si="11"/>
        <v>1.2791048005494378E-4</v>
      </c>
      <c r="AA8" s="12">
        <f t="shared" si="36"/>
        <v>3.544226241528857E-4</v>
      </c>
      <c r="AB8" s="12">
        <f t="shared" si="37"/>
        <v>5.6495726807824713E-5</v>
      </c>
      <c r="AC8" s="12">
        <f t="shared" si="38"/>
        <v>7.5543064984514349E-3</v>
      </c>
      <c r="AE8" s="20" t="s">
        <v>23</v>
      </c>
      <c r="AF8" s="15">
        <v>1.0151265696612108</v>
      </c>
      <c r="AG8" s="15">
        <v>1.0607935336947107</v>
      </c>
      <c r="AH8" s="12">
        <f t="shared" si="39"/>
        <v>1.0083507052024743</v>
      </c>
      <c r="AI8" s="12">
        <f t="shared" si="40"/>
        <v>5.2442828492236471E-2</v>
      </c>
      <c r="AJ8" s="12">
        <f t="shared" si="12"/>
        <v>2.7502502602661295E-3</v>
      </c>
      <c r="AK8" s="30">
        <f t="shared" si="41"/>
        <v>-2.4402795692633594E-2</v>
      </c>
      <c r="AL8" s="31">
        <f t="shared" si="42"/>
        <v>5.9025315192583028E-2</v>
      </c>
      <c r="AM8" s="12">
        <f t="shared" si="43"/>
        <v>-1.4403827073379053E-3</v>
      </c>
      <c r="AN8" s="12">
        <f t="shared" si="13"/>
        <v>5.9549643761641667E-4</v>
      </c>
      <c r="AO8" s="12">
        <f t="shared" si="14"/>
        <v>3.4839878335837728E-3</v>
      </c>
      <c r="AP8" s="12">
        <f t="shared" si="44"/>
        <v>4.3329131160239304E-5</v>
      </c>
      <c r="AQ8" s="12">
        <f t="shared" si="15"/>
        <v>2.7502502602661295E-3</v>
      </c>
      <c r="AR8" s="12">
        <f t="shared" si="16"/>
        <v>4.9437356871491984E-2</v>
      </c>
      <c r="AT8" s="20" t="s">
        <v>23</v>
      </c>
      <c r="AU8" s="15">
        <v>1.0151265696612108</v>
      </c>
      <c r="AV8" s="15">
        <v>1.0002437960325403</v>
      </c>
      <c r="AW8" s="12">
        <f t="shared" si="45"/>
        <v>1.0006782863883905</v>
      </c>
      <c r="AX8" s="12">
        <f t="shared" si="17"/>
        <v>-4.3449035585019224E-4</v>
      </c>
      <c r="AY8" s="12">
        <f t="shared" si="18"/>
        <v>1.8878186932682669E-7</v>
      </c>
      <c r="AZ8" s="30">
        <f t="shared" si="46"/>
        <v>-2.4402795692633594E-2</v>
      </c>
      <c r="BA8" s="30">
        <f t="shared" si="47"/>
        <v>5.3356496585679203E-3</v>
      </c>
      <c r="BB8" s="12">
        <f t="shared" si="48"/>
        <v>-1.3020476850550316E-4</v>
      </c>
      <c r="BC8" s="12">
        <f t="shared" si="19"/>
        <v>5.9549643761641667E-4</v>
      </c>
      <c r="BD8" s="12">
        <f t="shared" si="20"/>
        <v>2.8469157278975964E-5</v>
      </c>
      <c r="BE8" s="12">
        <f t="shared" si="49"/>
        <v>3.3294515785989057E-5</v>
      </c>
      <c r="BF8" s="12">
        <f t="shared" si="21"/>
        <v>1.8878186932682669E-7</v>
      </c>
      <c r="BG8" s="12">
        <f t="shared" si="22"/>
        <v>4.3438445464355296E-4</v>
      </c>
      <c r="BI8" s="20" t="s">
        <v>23</v>
      </c>
      <c r="BJ8" s="15">
        <v>1.0151265696612108</v>
      </c>
      <c r="BK8" s="15">
        <v>0.9841387844495838</v>
      </c>
      <c r="BL8" s="12">
        <f t="shared" si="50"/>
        <v>1.0116833291802945</v>
      </c>
      <c r="BM8" s="12">
        <f t="shared" si="23"/>
        <v>-2.7544544730710663E-2</v>
      </c>
      <c r="BN8" s="12">
        <f t="shared" si="24"/>
        <v>7.5870194442212056E-4</v>
      </c>
      <c r="BO8" s="30">
        <f t="shared" si="51"/>
        <v>-2.4402795692633594E-2</v>
      </c>
      <c r="BP8" s="30">
        <f t="shared" si="52"/>
        <v>-2.6879570045250989E-2</v>
      </c>
      <c r="BQ8" s="12">
        <f t="shared" si="25"/>
        <v>6.5593665612009378E-4</v>
      </c>
      <c r="BR8" s="12">
        <f t="shared" si="26"/>
        <v>5.9549643761641667E-4</v>
      </c>
      <c r="BS8" s="12">
        <f t="shared" si="27"/>
        <v>7.225112858175542E-4</v>
      </c>
      <c r="BT8" s="12">
        <f t="shared" si="53"/>
        <v>4.4219133230219222E-7</v>
      </c>
      <c r="BU8" s="12">
        <f t="shared" si="28"/>
        <v>7.5870194442212056E-4</v>
      </c>
      <c r="BV8" s="12">
        <f t="shared" si="29"/>
        <v>2.7988475981175737E-2</v>
      </c>
    </row>
    <row r="9" spans="1:74" x14ac:dyDescent="0.25">
      <c r="A9" s="20" t="s">
        <v>24</v>
      </c>
      <c r="B9" s="15">
        <v>1.0081859143419567</v>
      </c>
      <c r="C9" s="15">
        <v>0.98990232352531538</v>
      </c>
      <c r="D9" s="12">
        <f t="shared" si="0"/>
        <v>1.0220470659026657</v>
      </c>
      <c r="E9" s="12">
        <f t="shared" si="1"/>
        <v>-3.2144742377350322E-2</v>
      </c>
      <c r="F9" s="12">
        <f t="shared" si="2"/>
        <v>1.0332844625062217E-3</v>
      </c>
      <c r="G9" s="12">
        <f t="shared" si="3"/>
        <v>-3.1343451011887735E-2</v>
      </c>
      <c r="H9" s="12">
        <f t="shared" si="4"/>
        <v>-9.4822766838287276E-4</v>
      </c>
      <c r="I9" s="12">
        <f t="shared" si="5"/>
        <v>2.9720727472075099E-5</v>
      </c>
      <c r="J9" s="12">
        <f t="shared" si="6"/>
        <v>9.8241192133460636E-4</v>
      </c>
      <c r="K9" s="12">
        <f t="shared" si="6"/>
        <v>8.9913571108681934E-7</v>
      </c>
      <c r="L9" s="12">
        <f t="shared" si="7"/>
        <v>9.7322252998682237E-4</v>
      </c>
      <c r="M9" s="12">
        <f t="shared" si="8"/>
        <v>1.0332844625062217E-3</v>
      </c>
      <c r="N9" s="12">
        <f t="shared" si="9"/>
        <v>3.2472640596371186E-2</v>
      </c>
      <c r="P9" s="20" t="s">
        <v>24</v>
      </c>
      <c r="Q9" s="15">
        <v>1.0081859143419567</v>
      </c>
      <c r="R9" s="15">
        <v>1.0214643326350175</v>
      </c>
      <c r="S9" s="12">
        <f t="shared" si="30"/>
        <v>1.007848256934303</v>
      </c>
      <c r="T9" s="12">
        <f t="shared" si="31"/>
        <v>1.3616075700714436E-2</v>
      </c>
      <c r="U9" s="12">
        <f t="shared" si="10"/>
        <v>1.8539751748758614E-4</v>
      </c>
      <c r="V9" s="30">
        <f t="shared" si="32"/>
        <v>-3.1343451011887735E-2</v>
      </c>
      <c r="W9" s="32">
        <f t="shared" si="33"/>
        <v>3.7796724336056187E-2</v>
      </c>
      <c r="X9" s="12">
        <f t="shared" si="34"/>
        <v>-1.184679777637002E-3</v>
      </c>
      <c r="Y9" s="12">
        <f t="shared" si="35"/>
        <v>9.8241192133460636E-4</v>
      </c>
      <c r="Z9" s="12">
        <f t="shared" si="11"/>
        <v>1.4285923705358221E-3</v>
      </c>
      <c r="AA9" s="12">
        <f t="shared" si="36"/>
        <v>5.8470376842585485E-4</v>
      </c>
      <c r="AB9" s="12">
        <f t="shared" si="37"/>
        <v>1.8539751748758614E-4</v>
      </c>
      <c r="AC9" s="12">
        <f t="shared" si="38"/>
        <v>1.3329957068192256E-2</v>
      </c>
      <c r="AE9" s="20" t="s">
        <v>24</v>
      </c>
      <c r="AF9" s="15">
        <v>1.0081859143419567</v>
      </c>
      <c r="AG9" s="15">
        <v>1.0333245042083481</v>
      </c>
      <c r="AH9" s="12">
        <f t="shared" si="39"/>
        <v>1.010222899352117</v>
      </c>
      <c r="AI9" s="12">
        <f t="shared" si="40"/>
        <v>2.3101604856231139E-2</v>
      </c>
      <c r="AJ9" s="12">
        <f t="shared" si="12"/>
        <v>5.3368414693344217E-4</v>
      </c>
      <c r="AK9" s="30">
        <f t="shared" si="41"/>
        <v>-3.1343451011887735E-2</v>
      </c>
      <c r="AL9" s="31">
        <f t="shared" si="42"/>
        <v>3.1556285706220377E-2</v>
      </c>
      <c r="AM9" s="12">
        <f t="shared" si="43"/>
        <v>-9.8908289515005159E-4</v>
      </c>
      <c r="AN9" s="12">
        <f t="shared" si="13"/>
        <v>9.8241192133460636E-4</v>
      </c>
      <c r="AO9" s="12">
        <f t="shared" si="14"/>
        <v>9.9579916757260847E-4</v>
      </c>
      <c r="AP9" s="12">
        <f t="shared" si="44"/>
        <v>7.148162827517474E-5</v>
      </c>
      <c r="AQ9" s="12">
        <f t="shared" si="15"/>
        <v>5.3368414693344217E-4</v>
      </c>
      <c r="AR9" s="12">
        <f t="shared" si="16"/>
        <v>2.23565828180275E-2</v>
      </c>
      <c r="AT9" s="20" t="s">
        <v>24</v>
      </c>
      <c r="AU9" s="15">
        <v>1.0081859143419567</v>
      </c>
      <c r="AV9" s="15">
        <v>1.0164490141495517</v>
      </c>
      <c r="AW9" s="12">
        <f t="shared" si="45"/>
        <v>1.0023194324885483</v>
      </c>
      <c r="AX9" s="12">
        <f t="shared" si="17"/>
        <v>1.4129581661003421E-2</v>
      </c>
      <c r="AY9" s="12">
        <f t="shared" si="18"/>
        <v>1.996450779149642E-4</v>
      </c>
      <c r="AZ9" s="30">
        <f t="shared" si="46"/>
        <v>-3.1343451011887735E-2</v>
      </c>
      <c r="BA9" s="30">
        <f t="shared" si="47"/>
        <v>2.1540867775579287E-2</v>
      </c>
      <c r="BB9" s="12">
        <f t="shared" si="48"/>
        <v>-6.7516513387742047E-4</v>
      </c>
      <c r="BC9" s="12">
        <f t="shared" si="19"/>
        <v>9.8241192133460636E-4</v>
      </c>
      <c r="BD9" s="12">
        <f t="shared" si="20"/>
        <v>4.6400898452499014E-4</v>
      </c>
      <c r="BE9" s="12">
        <f t="shared" si="49"/>
        <v>5.4927161872105033E-5</v>
      </c>
      <c r="BF9" s="12">
        <f t="shared" si="21"/>
        <v>1.996450779149642E-4</v>
      </c>
      <c r="BG9" s="12">
        <f t="shared" si="22"/>
        <v>1.3900925146575541E-2</v>
      </c>
      <c r="BI9" s="20" t="s">
        <v>24</v>
      </c>
      <c r="BJ9" s="15">
        <v>1.0081859143419567</v>
      </c>
      <c r="BK9" s="15">
        <v>1.0272896608958244</v>
      </c>
      <c r="BL9" s="12">
        <f t="shared" si="50"/>
        <v>1.0118724616119199</v>
      </c>
      <c r="BM9" s="12">
        <f t="shared" si="23"/>
        <v>1.5417199283904504E-2</v>
      </c>
      <c r="BN9" s="12">
        <f t="shared" si="24"/>
        <v>2.3769003375962553E-4</v>
      </c>
      <c r="BO9" s="30">
        <f t="shared" si="51"/>
        <v>-3.1343451011887735E-2</v>
      </c>
      <c r="BP9" s="30">
        <f t="shared" si="52"/>
        <v>1.6271306400989616E-2</v>
      </c>
      <c r="BQ9" s="12">
        <f t="shared" si="25"/>
        <v>-5.0999889507883332E-4</v>
      </c>
      <c r="BR9" s="12">
        <f t="shared" si="26"/>
        <v>9.8241192133460636E-4</v>
      </c>
      <c r="BS9" s="12">
        <f t="shared" si="27"/>
        <v>2.6475541199488562E-4</v>
      </c>
      <c r="BT9" s="12">
        <f t="shared" si="53"/>
        <v>7.2949896745544159E-7</v>
      </c>
      <c r="BU9" s="12">
        <f t="shared" si="28"/>
        <v>2.3769003375962553E-4</v>
      </c>
      <c r="BV9" s="12">
        <f t="shared" si="29"/>
        <v>1.5007645721324878E-2</v>
      </c>
    </row>
    <row r="10" spans="1:74" x14ac:dyDescent="0.25">
      <c r="A10" s="20" t="s">
        <v>25</v>
      </c>
      <c r="B10" s="15">
        <v>1.008460268689563</v>
      </c>
      <c r="C10" s="15">
        <v>1.0148253955630866</v>
      </c>
      <c r="D10" s="12">
        <f t="shared" si="0"/>
        <v>1.0217739977125253</v>
      </c>
      <c r="E10" s="12">
        <f t="shared" si="1"/>
        <v>-6.9486021494387096E-3</v>
      </c>
      <c r="F10" s="12">
        <f t="shared" si="2"/>
        <v>4.8283071831184255E-5</v>
      </c>
      <c r="G10" s="12">
        <f t="shared" si="3"/>
        <v>-3.1069096664281481E-2</v>
      </c>
      <c r="H10" s="12">
        <f t="shared" si="4"/>
        <v>2.3974844369388348E-2</v>
      </c>
      <c r="I10" s="12">
        <f t="shared" si="5"/>
        <v>-7.4487675722363124E-4</v>
      </c>
      <c r="J10" s="12">
        <f t="shared" si="6"/>
        <v>9.6528876753446667E-4</v>
      </c>
      <c r="K10" s="12">
        <f t="shared" si="6"/>
        <v>5.7479316253639221E-4</v>
      </c>
      <c r="L10" s="12">
        <f t="shared" si="7"/>
        <v>9.5625954460275731E-4</v>
      </c>
      <c r="M10" s="12">
        <f t="shared" si="8"/>
        <v>4.8283071831184255E-5</v>
      </c>
      <c r="N10" s="12">
        <f t="shared" si="9"/>
        <v>6.84709131227762E-3</v>
      </c>
      <c r="P10" s="20" t="s">
        <v>25</v>
      </c>
      <c r="Q10" s="15">
        <v>1.008460268689563</v>
      </c>
      <c r="R10" s="15">
        <v>1.0324266388575072</v>
      </c>
      <c r="S10" s="12">
        <f t="shared" si="30"/>
        <v>1.0076365997661587</v>
      </c>
      <c r="T10" s="12">
        <f t="shared" si="31"/>
        <v>2.479003909134847E-2</v>
      </c>
      <c r="U10" s="12">
        <f t="shared" si="10"/>
        <v>6.1454603815058533E-4</v>
      </c>
      <c r="V10" s="30">
        <f t="shared" si="32"/>
        <v>-3.1069096664281481E-2</v>
      </c>
      <c r="W10" s="32">
        <f t="shared" si="33"/>
        <v>4.8759030558545913E-2</v>
      </c>
      <c r="X10" s="12">
        <f t="shared" si="34"/>
        <v>-1.5148990336801176E-3</v>
      </c>
      <c r="Y10" s="12">
        <f t="shared" si="35"/>
        <v>9.6528876753446667E-4</v>
      </c>
      <c r="Z10" s="12">
        <f t="shared" si="11"/>
        <v>2.3774430610092141E-3</v>
      </c>
      <c r="AA10" s="12">
        <f t="shared" si="36"/>
        <v>5.7451255195458382E-4</v>
      </c>
      <c r="AB10" s="12">
        <f t="shared" si="37"/>
        <v>6.1454603815058533E-4</v>
      </c>
      <c r="AC10" s="12">
        <f t="shared" si="38"/>
        <v>2.4011429149853547E-2</v>
      </c>
      <c r="AE10" s="20" t="s">
        <v>25</v>
      </c>
      <c r="AF10" s="15">
        <v>1.008460268689563</v>
      </c>
      <c r="AG10" s="15">
        <v>1.0200956971400883</v>
      </c>
      <c r="AH10" s="12">
        <f t="shared" si="39"/>
        <v>1.0101488941493098</v>
      </c>
      <c r="AI10" s="12">
        <f t="shared" si="40"/>
        <v>9.9468029907785471E-3</v>
      </c>
      <c r="AJ10" s="12">
        <f t="shared" si="12"/>
        <v>9.8938889737361051E-5</v>
      </c>
      <c r="AK10" s="30">
        <f t="shared" si="41"/>
        <v>-3.1069096664281481E-2</v>
      </c>
      <c r="AL10" s="31">
        <f t="shared" si="42"/>
        <v>1.8327478637960581E-2</v>
      </c>
      <c r="AM10" s="12">
        <f t="shared" si="43"/>
        <v>-5.6941820541535121E-4</v>
      </c>
      <c r="AN10" s="12">
        <f t="shared" si="13"/>
        <v>9.6528876753446667E-4</v>
      </c>
      <c r="AO10" s="12">
        <f t="shared" si="14"/>
        <v>3.3589647322490146E-4</v>
      </c>
      <c r="AP10" s="12">
        <f t="shared" si="44"/>
        <v>7.0235724303270011E-5</v>
      </c>
      <c r="AQ10" s="12">
        <f t="shared" si="15"/>
        <v>9.8938889737361051E-5</v>
      </c>
      <c r="AR10" s="12">
        <f t="shared" si="16"/>
        <v>9.7508528059329393E-3</v>
      </c>
      <c r="AT10" s="20" t="s">
        <v>25</v>
      </c>
      <c r="AU10" s="15">
        <v>1.008460268689563</v>
      </c>
      <c r="AV10" s="15">
        <v>0.98626558255321961</v>
      </c>
      <c r="AW10" s="12">
        <f t="shared" si="45"/>
        <v>1.0022545602903299</v>
      </c>
      <c r="AX10" s="12">
        <f t="shared" si="17"/>
        <v>-1.5988977737110277E-2</v>
      </c>
      <c r="AY10" s="12">
        <f t="shared" si="18"/>
        <v>2.556474090778081E-4</v>
      </c>
      <c r="AZ10" s="30">
        <f t="shared" si="46"/>
        <v>-3.1069096664281481E-2</v>
      </c>
      <c r="BA10" s="30">
        <f t="shared" si="47"/>
        <v>-8.6425638207527911E-3</v>
      </c>
      <c r="BB10" s="12">
        <f t="shared" si="48"/>
        <v>2.6851665077419034E-4</v>
      </c>
      <c r="BC10" s="12">
        <f t="shared" si="19"/>
        <v>9.6528876753446667E-4</v>
      </c>
      <c r="BD10" s="12">
        <f t="shared" si="20"/>
        <v>7.4693909395785087E-5</v>
      </c>
      <c r="BE10" s="12">
        <f t="shared" si="49"/>
        <v>5.3969797430450934E-5</v>
      </c>
      <c r="BF10" s="12">
        <f t="shared" si="21"/>
        <v>2.556474090778081E-4</v>
      </c>
      <c r="BG10" s="12">
        <f t="shared" si="22"/>
        <v>1.6211635101083435E-2</v>
      </c>
      <c r="BI10" s="20" t="s">
        <v>25</v>
      </c>
      <c r="BJ10" s="15">
        <v>1.008460268689563</v>
      </c>
      <c r="BK10" s="15">
        <v>1.0349767915118142</v>
      </c>
      <c r="BL10" s="12">
        <f t="shared" si="50"/>
        <v>1.0118649854727797</v>
      </c>
      <c r="BM10" s="12">
        <f t="shared" si="23"/>
        <v>2.311180603903451E-2</v>
      </c>
      <c r="BN10" s="12">
        <f t="shared" si="24"/>
        <v>5.3415557838595211E-4</v>
      </c>
      <c r="BO10" s="30">
        <f t="shared" si="51"/>
        <v>-3.1069096664281481E-2</v>
      </c>
      <c r="BP10" s="30">
        <f t="shared" si="52"/>
        <v>2.3958437016979417E-2</v>
      </c>
      <c r="BQ10" s="12">
        <f t="shared" si="25"/>
        <v>-7.443669956056332E-4</v>
      </c>
      <c r="BR10" s="12">
        <f t="shared" si="26"/>
        <v>9.6528876753446667E-4</v>
      </c>
      <c r="BS10" s="12">
        <f t="shared" si="27"/>
        <v>5.7400670429656958E-4</v>
      </c>
      <c r="BT10" s="12">
        <f t="shared" si="53"/>
        <v>7.1678401281594894E-7</v>
      </c>
      <c r="BU10" s="12">
        <f t="shared" si="28"/>
        <v>5.3415557838595211E-4</v>
      </c>
      <c r="BV10" s="12">
        <f t="shared" si="29"/>
        <v>2.2330748117814863E-2</v>
      </c>
    </row>
    <row r="11" spans="1:74" x14ac:dyDescent="0.25">
      <c r="A11" s="20" t="s">
        <v>26</v>
      </c>
      <c r="B11" s="15">
        <v>1.0282949674653128</v>
      </c>
      <c r="C11" s="15">
        <v>1.0124869644891585</v>
      </c>
      <c r="D11" s="12">
        <f t="shared" si="0"/>
        <v>1.00203228286846</v>
      </c>
      <c r="E11" s="12">
        <f t="shared" si="1"/>
        <v>1.0454681620698514E-2</v>
      </c>
      <c r="F11" s="12">
        <f t="shared" si="2"/>
        <v>1.093003677901713E-4</v>
      </c>
      <c r="G11" s="12">
        <f t="shared" si="3"/>
        <v>-1.1234397888531644E-2</v>
      </c>
      <c r="H11" s="12">
        <f t="shared" si="4"/>
        <v>2.1636413295460288E-2</v>
      </c>
      <c r="I11" s="12">
        <f t="shared" si="5"/>
        <v>-2.4307207584191705E-4</v>
      </c>
      <c r="J11" s="12">
        <f t="shared" si="6"/>
        <v>1.2621169591784425E-4</v>
      </c>
      <c r="K11" s="12">
        <f t="shared" si="6"/>
        <v>4.6813438029197075E-4</v>
      </c>
      <c r="L11" s="12">
        <f t="shared" si="7"/>
        <v>1.2503112324637077E-4</v>
      </c>
      <c r="M11" s="12">
        <f t="shared" si="8"/>
        <v>1.093003677901713E-4</v>
      </c>
      <c r="N11" s="12">
        <f t="shared" si="9"/>
        <v>1.032574441684129E-2</v>
      </c>
      <c r="P11" s="20" t="s">
        <v>26</v>
      </c>
      <c r="Q11" s="15">
        <v>1.0282949674653128</v>
      </c>
      <c r="R11" s="15">
        <v>0.9589398547715513</v>
      </c>
      <c r="S11" s="12">
        <f t="shared" si="30"/>
        <v>0.99233465098896945</v>
      </c>
      <c r="T11" s="12">
        <f t="shared" si="31"/>
        <v>-3.3394796217418143E-2</v>
      </c>
      <c r="U11" s="12">
        <f t="shared" si="10"/>
        <v>1.1152124144028852E-3</v>
      </c>
      <c r="V11" s="30">
        <f t="shared" si="32"/>
        <v>-1.1234397888531644E-2</v>
      </c>
      <c r="W11" s="32">
        <f t="shared" si="33"/>
        <v>-2.4727753527409968E-2</v>
      </c>
      <c r="X11" s="12">
        <f t="shared" si="34"/>
        <v>2.7780142201646544E-4</v>
      </c>
      <c r="Y11" s="12">
        <f t="shared" si="35"/>
        <v>1.2621169591784425E-4</v>
      </c>
      <c r="Z11" s="12">
        <f t="shared" si="11"/>
        <v>6.1146179451233612E-4</v>
      </c>
      <c r="AA11" s="12">
        <f t="shared" si="36"/>
        <v>7.511762899042415E-5</v>
      </c>
      <c r="AB11" s="12">
        <f t="shared" si="37"/>
        <v>1.1152124144028852E-3</v>
      </c>
      <c r="AC11" s="12">
        <f t="shared" si="38"/>
        <v>3.4824703604976144E-2</v>
      </c>
      <c r="AE11" s="20" t="s">
        <v>26</v>
      </c>
      <c r="AF11" s="15">
        <v>1.0282949674653128</v>
      </c>
      <c r="AG11" s="15">
        <v>0.99365140195816326</v>
      </c>
      <c r="AH11" s="12">
        <f t="shared" si="39"/>
        <v>1.0047986202486778</v>
      </c>
      <c r="AI11" s="12">
        <f t="shared" si="40"/>
        <v>-1.1147218290514571E-2</v>
      </c>
      <c r="AJ11" s="12">
        <f t="shared" si="12"/>
        <v>1.242604756163826E-4</v>
      </c>
      <c r="AK11" s="30">
        <f t="shared" si="41"/>
        <v>-1.1234397888531644E-2</v>
      </c>
      <c r="AL11" s="31">
        <f t="shared" si="42"/>
        <v>-8.1168165439644557E-3</v>
      </c>
      <c r="AM11" s="12">
        <f t="shared" si="43"/>
        <v>9.1187546643112997E-5</v>
      </c>
      <c r="AN11" s="12">
        <f t="shared" si="13"/>
        <v>1.2621169591784425E-4</v>
      </c>
      <c r="AO11" s="12">
        <f t="shared" si="14"/>
        <v>6.5882710808375095E-5</v>
      </c>
      <c r="AP11" s="12">
        <f t="shared" si="44"/>
        <v>9.1833347454939904E-6</v>
      </c>
      <c r="AQ11" s="12">
        <f t="shared" si="15"/>
        <v>1.242604756163826E-4</v>
      </c>
      <c r="AR11" s="12">
        <f t="shared" si="16"/>
        <v>1.1218439654537834E-2</v>
      </c>
      <c r="AT11" s="20" t="s">
        <v>26</v>
      </c>
      <c r="AU11" s="15">
        <v>1.0282949674653128</v>
      </c>
      <c r="AV11" s="15">
        <v>0.98013679347895633</v>
      </c>
      <c r="AW11" s="12">
        <f t="shared" si="45"/>
        <v>0.99756456531920323</v>
      </c>
      <c r="AX11" s="12">
        <f t="shared" si="17"/>
        <v>-1.7427771840246908E-2</v>
      </c>
      <c r="AY11" s="12">
        <f t="shared" si="18"/>
        <v>3.0372723131570314E-4</v>
      </c>
      <c r="AZ11" s="30">
        <f t="shared" si="46"/>
        <v>-1.1234397888531644E-2</v>
      </c>
      <c r="BA11" s="30">
        <f t="shared" si="47"/>
        <v>-1.4771352895016077E-2</v>
      </c>
      <c r="BB11" s="12">
        <f t="shared" si="48"/>
        <v>1.6594725577452439E-4</v>
      </c>
      <c r="BC11" s="12">
        <f t="shared" si="19"/>
        <v>1.2621169591784425E-4</v>
      </c>
      <c r="BD11" s="12">
        <f t="shared" si="20"/>
        <v>2.1819286634909983E-4</v>
      </c>
      <c r="BE11" s="12">
        <f t="shared" si="49"/>
        <v>7.0565616125812844E-6</v>
      </c>
      <c r="BF11" s="12">
        <f t="shared" si="21"/>
        <v>3.0372723131570314E-4</v>
      </c>
      <c r="BG11" s="12">
        <f t="shared" si="22"/>
        <v>1.7780958694946784E-2</v>
      </c>
      <c r="BI11" s="20" t="s">
        <v>26</v>
      </c>
      <c r="BJ11" s="15">
        <v>1.0282949674653128</v>
      </c>
      <c r="BK11" s="15">
        <v>1.0216484007777256</v>
      </c>
      <c r="BL11" s="12">
        <f t="shared" si="50"/>
        <v>1.0113244911480426</v>
      </c>
      <c r="BM11" s="12">
        <f t="shared" si="23"/>
        <v>1.0323909629682992E-2</v>
      </c>
      <c r="BN11" s="12">
        <f t="shared" si="24"/>
        <v>1.0658311004186122E-4</v>
      </c>
      <c r="BO11" s="30">
        <f t="shared" si="51"/>
        <v>-1.1234397888531644E-2</v>
      </c>
      <c r="BP11" s="30">
        <f t="shared" si="52"/>
        <v>1.063004628289077E-2</v>
      </c>
      <c r="BQ11" s="12">
        <f t="shared" si="25"/>
        <v>-1.1942216951550173E-4</v>
      </c>
      <c r="BR11" s="12">
        <f t="shared" si="26"/>
        <v>1.2621169591784425E-4</v>
      </c>
      <c r="BS11" s="12">
        <f t="shared" si="27"/>
        <v>1.1299788397639988E-4</v>
      </c>
      <c r="BT11" s="12">
        <f t="shared" si="53"/>
        <v>9.3719650437259367E-8</v>
      </c>
      <c r="BU11" s="12">
        <f t="shared" si="28"/>
        <v>1.0658311004186122E-4</v>
      </c>
      <c r="BV11" s="12">
        <f t="shared" si="29"/>
        <v>1.0105149307554301E-2</v>
      </c>
    </row>
    <row r="12" spans="1:74" x14ac:dyDescent="0.25">
      <c r="A12" s="20" t="s">
        <v>27</v>
      </c>
      <c r="B12" s="15">
        <v>0.9825710171764398</v>
      </c>
      <c r="C12" s="15">
        <v>0.96997877527691867</v>
      </c>
      <c r="D12" s="12">
        <f t="shared" si="0"/>
        <v>1.0475418818975497</v>
      </c>
      <c r="E12" s="12">
        <f t="shared" si="1"/>
        <v>-7.7563106620631039E-2</v>
      </c>
      <c r="F12" s="12">
        <f t="shared" si="2"/>
        <v>6.0160355086433786E-3</v>
      </c>
      <c r="G12" s="12">
        <f t="shared" si="3"/>
        <v>-5.6958348177404639E-2</v>
      </c>
      <c r="H12" s="12">
        <f t="shared" si="4"/>
        <v>-2.0871775916779578E-2</v>
      </c>
      <c r="I12" s="12">
        <f t="shared" si="5"/>
        <v>1.1888218797487002E-3</v>
      </c>
      <c r="J12" s="12">
        <f t="shared" si="6"/>
        <v>3.2442534270984542E-3</v>
      </c>
      <c r="K12" s="12">
        <f t="shared" si="6"/>
        <v>4.3563102992025997E-4</v>
      </c>
      <c r="L12" s="12">
        <f t="shared" si="7"/>
        <v>3.2139069769734512E-3</v>
      </c>
      <c r="M12" s="12">
        <f t="shared" si="8"/>
        <v>6.0160355086433786E-3</v>
      </c>
      <c r="N12" s="12">
        <f t="shared" si="9"/>
        <v>7.996371528695316E-2</v>
      </c>
      <c r="P12" s="20" t="s">
        <v>27</v>
      </c>
      <c r="Q12" s="15">
        <v>0.9825710171764398</v>
      </c>
      <c r="R12" s="15">
        <v>0.93352254440120552</v>
      </c>
      <c r="S12" s="12">
        <f t="shared" si="30"/>
        <v>1.0276094768444801</v>
      </c>
      <c r="T12" s="12">
        <f t="shared" si="31"/>
        <v>-9.4086932443274596E-2</v>
      </c>
      <c r="U12" s="12">
        <f t="shared" si="10"/>
        <v>8.8523508565853185E-3</v>
      </c>
      <c r="V12" s="30">
        <f t="shared" si="32"/>
        <v>-5.6958348177404639E-2</v>
      </c>
      <c r="W12" s="32">
        <f t="shared" si="33"/>
        <v>-5.0145063897755748E-2</v>
      </c>
      <c r="X12" s="12">
        <f t="shared" si="34"/>
        <v>2.8561800088665753E-3</v>
      </c>
      <c r="Y12" s="12">
        <f t="shared" si="35"/>
        <v>3.2442534270984542E-3</v>
      </c>
      <c r="Z12" s="12">
        <f t="shared" si="11"/>
        <v>2.5145274333100071E-3</v>
      </c>
      <c r="AA12" s="12">
        <f t="shared" si="36"/>
        <v>1.9308878112716586E-3</v>
      </c>
      <c r="AB12" s="12">
        <f t="shared" si="37"/>
        <v>8.8523508565853185E-3</v>
      </c>
      <c r="AC12" s="12">
        <f t="shared" si="38"/>
        <v>0.1007869954588245</v>
      </c>
      <c r="AE12" s="20" t="s">
        <v>27</v>
      </c>
      <c r="AF12" s="15">
        <v>0.9825710171764398</v>
      </c>
      <c r="AG12" s="15">
        <v>1.0164734791535315</v>
      </c>
      <c r="AH12" s="12">
        <f t="shared" si="39"/>
        <v>1.0171323421080409</v>
      </c>
      <c r="AI12" s="12">
        <f t="shared" si="40"/>
        <v>-6.5886295450945376E-4</v>
      </c>
      <c r="AJ12" s="12">
        <f t="shared" si="12"/>
        <v>4.3410039282492655E-7</v>
      </c>
      <c r="AK12" s="30">
        <f t="shared" si="41"/>
        <v>-5.6958348177404639E-2</v>
      </c>
      <c r="AL12" s="31">
        <f t="shared" si="42"/>
        <v>1.4705260651403762E-2</v>
      </c>
      <c r="AM12" s="12">
        <f t="shared" si="43"/>
        <v>-8.3758735622214357E-4</v>
      </c>
      <c r="AN12" s="12">
        <f t="shared" si="13"/>
        <v>3.2442534270984542E-3</v>
      </c>
      <c r="AO12" s="12">
        <f t="shared" si="14"/>
        <v>2.1624469082572379E-4</v>
      </c>
      <c r="AP12" s="12">
        <f t="shared" si="44"/>
        <v>2.3605629417777972E-4</v>
      </c>
      <c r="AQ12" s="12">
        <f t="shared" si="15"/>
        <v>4.3410039282492655E-7</v>
      </c>
      <c r="AR12" s="12">
        <f t="shared" si="16"/>
        <v>6.4818509092644705E-4</v>
      </c>
      <c r="AT12" s="20" t="s">
        <v>27</v>
      </c>
      <c r="AU12" s="15">
        <v>0.9825710171764398</v>
      </c>
      <c r="AV12" s="15">
        <v>1.0172710923398796</v>
      </c>
      <c r="AW12" s="12">
        <f t="shared" si="45"/>
        <v>1.0083761788122727</v>
      </c>
      <c r="AX12" s="12">
        <f t="shared" si="17"/>
        <v>8.8949135276068514E-3</v>
      </c>
      <c r="AY12" s="12">
        <f t="shared" si="18"/>
        <v>7.9119486663603363E-5</v>
      </c>
      <c r="AZ12" s="30">
        <f t="shared" si="46"/>
        <v>-5.6958348177404639E-2</v>
      </c>
      <c r="BA12" s="30">
        <f t="shared" si="47"/>
        <v>2.2362945965907155E-2</v>
      </c>
      <c r="BB12" s="12">
        <f t="shared" si="48"/>
        <v>-1.2737564625986263E-3</v>
      </c>
      <c r="BC12" s="12">
        <f t="shared" si="19"/>
        <v>3.2442534270984542E-3</v>
      </c>
      <c r="BD12" s="12">
        <f t="shared" si="20"/>
        <v>5.0010135227408314E-4</v>
      </c>
      <c r="BE12" s="12">
        <f t="shared" si="49"/>
        <v>1.8138789775910922E-4</v>
      </c>
      <c r="BF12" s="12">
        <f t="shared" si="21"/>
        <v>7.9119486663603363E-5</v>
      </c>
      <c r="BG12" s="12">
        <f t="shared" si="22"/>
        <v>8.7438968772298297E-3</v>
      </c>
      <c r="BI12" s="20" t="s">
        <v>27</v>
      </c>
      <c r="BJ12" s="15">
        <v>0.9825710171764398</v>
      </c>
      <c r="BK12" s="15">
        <v>1.0253375568671093</v>
      </c>
      <c r="BL12" s="12">
        <f t="shared" si="50"/>
        <v>1.0125704659881505</v>
      </c>
      <c r="BM12" s="12">
        <f t="shared" si="23"/>
        <v>1.2767090878958776E-2</v>
      </c>
      <c r="BN12" s="12">
        <f t="shared" si="24"/>
        <v>1.6299860951159235E-4</v>
      </c>
      <c r="BO12" s="30">
        <f t="shared" si="51"/>
        <v>-5.6958348177404639E-2</v>
      </c>
      <c r="BP12" s="30">
        <f t="shared" si="52"/>
        <v>1.4319202372274464E-2</v>
      </c>
      <c r="BQ12" s="12">
        <f t="shared" si="25"/>
        <v>-8.155981143427274E-4</v>
      </c>
      <c r="BR12" s="12">
        <f t="shared" si="26"/>
        <v>3.2442534270984542E-3</v>
      </c>
      <c r="BS12" s="12">
        <f t="shared" si="27"/>
        <v>2.0503955657815066E-4</v>
      </c>
      <c r="BT12" s="12">
        <f t="shared" si="53"/>
        <v>2.4090500876826576E-6</v>
      </c>
      <c r="BU12" s="12">
        <f t="shared" si="28"/>
        <v>1.6299860951159235E-4</v>
      </c>
      <c r="BV12" s="12">
        <f t="shared" si="29"/>
        <v>1.2451597811327882E-2</v>
      </c>
    </row>
    <row r="13" spans="1:74" x14ac:dyDescent="0.25">
      <c r="A13" s="20" t="s">
        <v>28</v>
      </c>
      <c r="B13" s="15">
        <v>1.0356198543950275</v>
      </c>
      <c r="C13" s="15">
        <v>0.99798369772038154</v>
      </c>
      <c r="D13" s="12">
        <f t="shared" si="0"/>
        <v>0.99474173458908588</v>
      </c>
      <c r="E13" s="12">
        <f t="shared" si="1"/>
        <v>3.2419631312956554E-3</v>
      </c>
      <c r="F13" s="12">
        <f t="shared" si="2"/>
        <v>1.0510324944680331E-5</v>
      </c>
      <c r="G13" s="12">
        <f t="shared" si="3"/>
        <v>-3.9095109588169752E-3</v>
      </c>
      <c r="H13" s="12">
        <f t="shared" si="4"/>
        <v>7.1331465266832872E-3</v>
      </c>
      <c r="I13" s="12">
        <f t="shared" si="5"/>
        <v>-2.7887114516915555E-5</v>
      </c>
      <c r="J13" s="12">
        <f t="shared" si="6"/>
        <v>1.5284275937110026E-5</v>
      </c>
      <c r="K13" s="12">
        <f t="shared" si="6"/>
        <v>5.0881779371133842E-5</v>
      </c>
      <c r="L13" s="12">
        <f t="shared" si="7"/>
        <v>1.5141308216540419E-5</v>
      </c>
      <c r="M13" s="12">
        <f t="shared" si="8"/>
        <v>1.0510324944680331E-5</v>
      </c>
      <c r="N13" s="12">
        <f t="shared" si="9"/>
        <v>3.2485131156962041E-3</v>
      </c>
      <c r="P13" s="20" t="s">
        <v>28</v>
      </c>
      <c r="Q13" s="15">
        <v>1.0356198543950275</v>
      </c>
      <c r="R13" s="15">
        <v>1.0268672621846107</v>
      </c>
      <c r="S13" s="12">
        <f t="shared" si="30"/>
        <v>0.98668369324746674</v>
      </c>
      <c r="T13" s="12">
        <f t="shared" si="31"/>
        <v>4.0183568937143921E-2</v>
      </c>
      <c r="U13" s="12">
        <f t="shared" si="10"/>
        <v>1.6147192125261977E-3</v>
      </c>
      <c r="V13" s="30">
        <f t="shared" si="32"/>
        <v>-3.9095109588169752E-3</v>
      </c>
      <c r="W13" s="32">
        <f t="shared" si="33"/>
        <v>4.3199653885649392E-2</v>
      </c>
      <c r="X13" s="12">
        <f t="shared" si="34"/>
        <v>-1.6888952028304663E-4</v>
      </c>
      <c r="Y13" s="12">
        <f t="shared" si="35"/>
        <v>1.5284275937110026E-5</v>
      </c>
      <c r="Z13" s="12">
        <f t="shared" si="11"/>
        <v>1.8662100958399025E-3</v>
      </c>
      <c r="AA13" s="12">
        <f t="shared" si="36"/>
        <v>9.0967684166012491E-6</v>
      </c>
      <c r="AB13" s="12">
        <f t="shared" si="37"/>
        <v>1.6147192125261977E-3</v>
      </c>
      <c r="AC13" s="12">
        <f t="shared" si="38"/>
        <v>3.9132194020535152E-2</v>
      </c>
      <c r="AE13" s="20" t="s">
        <v>28</v>
      </c>
      <c r="AF13" s="15">
        <v>1.0356198543950275</v>
      </c>
      <c r="AG13" s="15">
        <v>0.95866694537093411</v>
      </c>
      <c r="AH13" s="12">
        <f t="shared" si="39"/>
        <v>1.0028227822584863</v>
      </c>
      <c r="AI13" s="12">
        <f t="shared" si="40"/>
        <v>-4.4155836887552202E-2</v>
      </c>
      <c r="AJ13" s="12">
        <f t="shared" si="12"/>
        <v>1.9497379312401158E-3</v>
      </c>
      <c r="AK13" s="30">
        <f t="shared" si="41"/>
        <v>-3.9095109588169752E-3</v>
      </c>
      <c r="AL13" s="31">
        <f t="shared" si="42"/>
        <v>-4.3101273131193607E-2</v>
      </c>
      <c r="AM13" s="12">
        <f t="shared" si="43"/>
        <v>1.6850489964536505E-4</v>
      </c>
      <c r="AN13" s="12">
        <f t="shared" si="13"/>
        <v>1.5284275937110026E-5</v>
      </c>
      <c r="AO13" s="12">
        <f t="shared" si="14"/>
        <v>1.8577197455297519E-3</v>
      </c>
      <c r="AP13" s="12">
        <f t="shared" si="44"/>
        <v>1.1121047162251505E-6</v>
      </c>
      <c r="AQ13" s="12">
        <f t="shared" si="15"/>
        <v>1.9497379312401158E-3</v>
      </c>
      <c r="AR13" s="12">
        <f t="shared" si="16"/>
        <v>4.6059621749519192E-2</v>
      </c>
      <c r="AT13" s="20" t="s">
        <v>28</v>
      </c>
      <c r="AU13" s="15">
        <v>1.0356198543950275</v>
      </c>
      <c r="AV13" s="15">
        <v>0.99166587790631444</v>
      </c>
      <c r="AW13" s="12">
        <f t="shared" si="45"/>
        <v>0.99583256609638493</v>
      </c>
      <c r="AX13" s="12">
        <f t="shared" si="17"/>
        <v>-4.1666881900704889E-3</v>
      </c>
      <c r="AY13" s="12">
        <f t="shared" si="18"/>
        <v>1.7361290473272885E-5</v>
      </c>
      <c r="AZ13" s="30">
        <f t="shared" si="46"/>
        <v>-3.9095109588169752E-3</v>
      </c>
      <c r="BA13" s="30">
        <f t="shared" si="47"/>
        <v>-3.2422684676579605E-3</v>
      </c>
      <c r="BB13" s="12">
        <f t="shared" si="48"/>
        <v>1.2675684105735518E-5</v>
      </c>
      <c r="BC13" s="12">
        <f t="shared" si="19"/>
        <v>1.5284275937110026E-5</v>
      </c>
      <c r="BD13" s="12">
        <f t="shared" si="20"/>
        <v>1.05123048163691E-5</v>
      </c>
      <c r="BE13" s="12">
        <f t="shared" si="49"/>
        <v>8.5455182318525593E-7</v>
      </c>
      <c r="BF13" s="12">
        <f t="shared" si="21"/>
        <v>1.7361290473272885E-5</v>
      </c>
      <c r="BG13" s="12">
        <f t="shared" si="22"/>
        <v>4.2017057185304582E-3</v>
      </c>
      <c r="BI13" s="20" t="s">
        <v>28</v>
      </c>
      <c r="BJ13" s="15">
        <v>1.0356198543950275</v>
      </c>
      <c r="BK13" s="15">
        <v>1.0023513505992203</v>
      </c>
      <c r="BL13" s="12">
        <f t="shared" si="50"/>
        <v>1.0111248884286055</v>
      </c>
      <c r="BM13" s="12">
        <f t="shared" si="23"/>
        <v>-8.7735378293851696E-3</v>
      </c>
      <c r="BN13" s="12">
        <f t="shared" si="24"/>
        <v>7.6974966043652637E-5</v>
      </c>
      <c r="BO13" s="30">
        <f t="shared" si="51"/>
        <v>-3.9095109588169752E-3</v>
      </c>
      <c r="BP13" s="30">
        <f t="shared" si="52"/>
        <v>-8.6670038956144779E-3</v>
      </c>
      <c r="BQ13" s="12">
        <f t="shared" si="25"/>
        <v>3.3883746710014216E-5</v>
      </c>
      <c r="BR13" s="12">
        <f t="shared" si="26"/>
        <v>1.5284275937110026E-5</v>
      </c>
      <c r="BS13" s="12">
        <f t="shared" si="27"/>
        <v>7.511695652659654E-5</v>
      </c>
      <c r="BT13" s="12">
        <f t="shared" si="53"/>
        <v>1.1349479044658115E-8</v>
      </c>
      <c r="BU13" s="12">
        <f t="shared" si="28"/>
        <v>7.6974966043652637E-5</v>
      </c>
      <c r="BV13" s="12">
        <f t="shared" si="29"/>
        <v>8.7529565597334914E-3</v>
      </c>
    </row>
    <row r="14" spans="1:74" x14ac:dyDescent="0.25">
      <c r="A14" s="20" t="s">
        <v>29</v>
      </c>
      <c r="B14" s="15">
        <v>1.0132789271128577</v>
      </c>
      <c r="C14" s="15">
        <v>0.95700012608130092</v>
      </c>
      <c r="D14" s="12">
        <f t="shared" si="0"/>
        <v>1.0169779288838954</v>
      </c>
      <c r="E14" s="12">
        <f t="shared" si="1"/>
        <v>-5.997780280259446E-2</v>
      </c>
      <c r="F14" s="12">
        <f t="shared" si="2"/>
        <v>3.5973368290269079E-3</v>
      </c>
      <c r="G14" s="12">
        <f t="shared" si="3"/>
        <v>-2.6250438240986718E-2</v>
      </c>
      <c r="H14" s="12">
        <f t="shared" si="4"/>
        <v>-3.3850425112397331E-2</v>
      </c>
      <c r="I14" s="12">
        <f t="shared" si="5"/>
        <v>8.8858849384413198E-4</v>
      </c>
      <c r="J14" s="12">
        <f t="shared" si="6"/>
        <v>6.8908550784385787E-4</v>
      </c>
      <c r="K14" s="12">
        <f t="shared" si="6"/>
        <v>1.14585128029002E-3</v>
      </c>
      <c r="L14" s="12">
        <f t="shared" si="7"/>
        <v>6.826398649662106E-4</v>
      </c>
      <c r="M14" s="12">
        <f t="shared" si="8"/>
        <v>3.5973368290269079E-3</v>
      </c>
      <c r="N14" s="12">
        <f t="shared" si="9"/>
        <v>6.2672721944342896E-2</v>
      </c>
      <c r="P14" s="20" t="s">
        <v>29</v>
      </c>
      <c r="Q14" s="15">
        <v>1.0132789271128577</v>
      </c>
      <c r="R14" s="15">
        <v>0.93993687847580443</v>
      </c>
      <c r="S14" s="12">
        <f t="shared" si="30"/>
        <v>1.0039191314445235</v>
      </c>
      <c r="T14" s="12">
        <f t="shared" si="31"/>
        <v>-6.3982252968719067E-2</v>
      </c>
      <c r="U14" s="12">
        <f t="shared" si="10"/>
        <v>4.0937286949531597E-3</v>
      </c>
      <c r="V14" s="30">
        <f t="shared" si="32"/>
        <v>-2.6250438240986718E-2</v>
      </c>
      <c r="W14" s="32">
        <f t="shared" si="33"/>
        <v>-4.3730729823156844E-2</v>
      </c>
      <c r="X14" s="12">
        <f t="shared" si="34"/>
        <v>1.1479508224560547E-3</v>
      </c>
      <c r="Y14" s="12">
        <f t="shared" si="35"/>
        <v>6.8908550784385787E-4</v>
      </c>
      <c r="Z14" s="12">
        <f t="shared" si="11"/>
        <v>1.9123767308659395E-3</v>
      </c>
      <c r="AA14" s="12">
        <f t="shared" si="36"/>
        <v>4.1012418971524242E-4</v>
      </c>
      <c r="AB14" s="12">
        <f t="shared" si="37"/>
        <v>4.0937286949531597E-3</v>
      </c>
      <c r="AC14" s="12">
        <f t="shared" si="38"/>
        <v>6.8070797554482892E-2</v>
      </c>
      <c r="AE14" s="20" t="s">
        <v>29</v>
      </c>
      <c r="AF14" s="15">
        <v>1.0132789271128577</v>
      </c>
      <c r="AG14" s="15">
        <v>1.0186460160212352</v>
      </c>
      <c r="AH14" s="12">
        <f t="shared" si="39"/>
        <v>1.0088490941024477</v>
      </c>
      <c r="AI14" s="12">
        <f t="shared" si="40"/>
        <v>9.796921918787449E-3</v>
      </c>
      <c r="AJ14" s="12">
        <f t="shared" si="12"/>
        <v>9.5979679082817956E-5</v>
      </c>
      <c r="AK14" s="30">
        <f t="shared" si="41"/>
        <v>-2.6250438240986718E-2</v>
      </c>
      <c r="AL14" s="31">
        <f t="shared" si="42"/>
        <v>1.6877797519107451E-2</v>
      </c>
      <c r="AM14" s="12">
        <f t="shared" si="43"/>
        <v>-4.4304958141920899E-4</v>
      </c>
      <c r="AN14" s="12">
        <f t="shared" si="13"/>
        <v>6.8908550784385787E-4</v>
      </c>
      <c r="AO14" s="12">
        <f t="shared" si="14"/>
        <v>2.8486004909598965E-4</v>
      </c>
      <c r="AP14" s="12">
        <f t="shared" si="44"/>
        <v>5.0138799267207154E-5</v>
      </c>
      <c r="AQ14" s="12">
        <f t="shared" si="15"/>
        <v>9.5979679082817956E-5</v>
      </c>
      <c r="AR14" s="12">
        <f t="shared" si="16"/>
        <v>9.6175921416289303E-3</v>
      </c>
      <c r="AT14" s="20" t="s">
        <v>29</v>
      </c>
      <c r="AU14" s="15">
        <v>1.0132789271128577</v>
      </c>
      <c r="AV14" s="15">
        <v>1.0089768436582944</v>
      </c>
      <c r="AW14" s="12">
        <f t="shared" si="45"/>
        <v>1.0011151689626199</v>
      </c>
      <c r="AX14" s="12">
        <f t="shared" si="17"/>
        <v>7.8616746956745587E-3</v>
      </c>
      <c r="AY14" s="12">
        <f t="shared" si="18"/>
        <v>6.1805929020609663E-5</v>
      </c>
      <c r="AZ14" s="30">
        <f t="shared" si="46"/>
        <v>-2.6250438240986718E-2</v>
      </c>
      <c r="BA14" s="30">
        <f t="shared" si="47"/>
        <v>1.4068697284322029E-2</v>
      </c>
      <c r="BB14" s="12">
        <f t="shared" si="48"/>
        <v>-3.69309469193233E-4</v>
      </c>
      <c r="BC14" s="12">
        <f t="shared" si="19"/>
        <v>6.8908550784385787E-4</v>
      </c>
      <c r="BD14" s="12">
        <f t="shared" si="20"/>
        <v>1.9792824327789004E-4</v>
      </c>
      <c r="BE14" s="12">
        <f t="shared" si="49"/>
        <v>3.8527129415979946E-5</v>
      </c>
      <c r="BF14" s="12">
        <f t="shared" si="21"/>
        <v>6.1805929020609663E-5</v>
      </c>
      <c r="BG14" s="12">
        <f t="shared" si="22"/>
        <v>7.7917295576081982E-3</v>
      </c>
      <c r="BI14" s="20" t="s">
        <v>29</v>
      </c>
      <c r="BJ14" s="15">
        <v>1.0132789271128577</v>
      </c>
      <c r="BK14" s="15">
        <v>1.036677731498904</v>
      </c>
      <c r="BL14" s="12">
        <f t="shared" si="50"/>
        <v>1.0117336773263801</v>
      </c>
      <c r="BM14" s="12">
        <f t="shared" si="23"/>
        <v>2.4944054172523877E-2</v>
      </c>
      <c r="BN14" s="12">
        <f t="shared" si="24"/>
        <v>6.2220583856180585E-4</v>
      </c>
      <c r="BO14" s="30">
        <f t="shared" si="51"/>
        <v>-2.6250438240986718E-2</v>
      </c>
      <c r="BP14" s="30">
        <f t="shared" si="52"/>
        <v>2.5659377004069173E-2</v>
      </c>
      <c r="BQ14" s="12">
        <f t="shared" si="25"/>
        <v>-6.7356989134751257E-4</v>
      </c>
      <c r="BR14" s="12">
        <f t="shared" si="26"/>
        <v>6.8908550784385787E-4</v>
      </c>
      <c r="BS14" s="12">
        <f t="shared" si="27"/>
        <v>6.5840362823695389E-4</v>
      </c>
      <c r="BT14" s="12">
        <f t="shared" si="53"/>
        <v>5.1168675332997897E-7</v>
      </c>
      <c r="BU14" s="12">
        <f t="shared" si="28"/>
        <v>6.2220583856180585E-4</v>
      </c>
      <c r="BV14" s="12">
        <f t="shared" si="29"/>
        <v>2.4061531770782761E-2</v>
      </c>
    </row>
    <row r="15" spans="1:74" x14ac:dyDescent="0.25">
      <c r="A15" s="20" t="s">
        <v>30</v>
      </c>
      <c r="B15" s="15">
        <v>1.0689009015753643</v>
      </c>
      <c r="C15" s="15">
        <v>0.93238197452474902</v>
      </c>
      <c r="D15" s="12">
        <f t="shared" si="0"/>
        <v>0.96161670705151692</v>
      </c>
      <c r="E15" s="12">
        <f t="shared" si="1"/>
        <v>-2.9234732526767893E-2</v>
      </c>
      <c r="F15" s="12">
        <f t="shared" si="2"/>
        <v>8.5466958591166062E-4</v>
      </c>
      <c r="G15" s="12">
        <f t="shared" si="3"/>
        <v>2.9371536221519889E-2</v>
      </c>
      <c r="H15" s="12">
        <f t="shared" si="4"/>
        <v>-5.8468576668949224E-2</v>
      </c>
      <c r="I15" s="12">
        <f t="shared" si="5"/>
        <v>-1.7173119174527548E-3</v>
      </c>
      <c r="J15" s="12">
        <f t="shared" si="6"/>
        <v>8.626871400120549E-4</v>
      </c>
      <c r="K15" s="12">
        <f t="shared" si="6"/>
        <v>3.4185744576927936E-3</v>
      </c>
      <c r="L15" s="12">
        <f t="shared" si="7"/>
        <v>8.5461764332934976E-4</v>
      </c>
      <c r="M15" s="12">
        <f t="shared" si="8"/>
        <v>8.5466958591166062E-4</v>
      </c>
      <c r="N15" s="12">
        <f t="shared" si="9"/>
        <v>3.1354888152647239E-2</v>
      </c>
      <c r="P15" s="20" t="s">
        <v>30</v>
      </c>
      <c r="Q15" s="15">
        <v>1.0689009015753643</v>
      </c>
      <c r="R15" s="15">
        <v>0.92725950172758675</v>
      </c>
      <c r="S15" s="12">
        <f t="shared" si="30"/>
        <v>0.96100824009526808</v>
      </c>
      <c r="T15" s="12">
        <f t="shared" si="31"/>
        <v>-3.374873836768133E-2</v>
      </c>
      <c r="U15" s="12">
        <f t="shared" si="10"/>
        <v>1.1389773414102059E-3</v>
      </c>
      <c r="V15" s="30">
        <f t="shared" si="32"/>
        <v>2.9371536221519889E-2</v>
      </c>
      <c r="W15" s="32">
        <f t="shared" si="33"/>
        <v>-5.6408106571374517E-2</v>
      </c>
      <c r="X15" s="12">
        <f t="shared" si="34"/>
        <v>-1.6567927453484807E-3</v>
      </c>
      <c r="Y15" s="12">
        <f t="shared" si="35"/>
        <v>8.626871400120549E-4</v>
      </c>
      <c r="Z15" s="12">
        <f t="shared" si="11"/>
        <v>3.1818744869675447E-3</v>
      </c>
      <c r="AA15" s="12">
        <f t="shared" si="36"/>
        <v>5.1344696739054178E-4</v>
      </c>
      <c r="AB15" s="12">
        <f t="shared" si="37"/>
        <v>1.1389773414102059E-3</v>
      </c>
      <c r="AC15" s="12">
        <f t="shared" si="38"/>
        <v>3.6396217353182908E-2</v>
      </c>
      <c r="AE15" s="20" t="s">
        <v>30</v>
      </c>
      <c r="AF15" s="15">
        <v>1.0689009015753643</v>
      </c>
      <c r="AG15" s="15">
        <v>1.0335917823676879</v>
      </c>
      <c r="AH15" s="12">
        <f t="shared" si="39"/>
        <v>0.99384544813671183</v>
      </c>
      <c r="AI15" s="12">
        <f t="shared" si="40"/>
        <v>3.9746334230976066E-2</v>
      </c>
      <c r="AJ15" s="12">
        <f t="shared" si="12"/>
        <v>1.5797710848004598E-3</v>
      </c>
      <c r="AK15" s="30">
        <f t="shared" si="41"/>
        <v>2.9371536221519889E-2</v>
      </c>
      <c r="AL15" s="31">
        <f t="shared" si="42"/>
        <v>3.1823563865560178E-2</v>
      </c>
      <c r="AM15" s="12">
        <f t="shared" si="43"/>
        <v>9.3470695877515225E-4</v>
      </c>
      <c r="AN15" s="12">
        <f t="shared" si="13"/>
        <v>8.626871400120549E-4</v>
      </c>
      <c r="AO15" s="12">
        <f t="shared" si="14"/>
        <v>1.0127392171053874E-3</v>
      </c>
      <c r="AP15" s="12">
        <f t="shared" si="44"/>
        <v>6.2770290263112195E-5</v>
      </c>
      <c r="AQ15" s="12">
        <f t="shared" si="15"/>
        <v>1.5797710848004598E-3</v>
      </c>
      <c r="AR15" s="12">
        <f t="shared" si="16"/>
        <v>3.8454576467246704E-2</v>
      </c>
      <c r="AT15" s="20" t="s">
        <v>30</v>
      </c>
      <c r="AU15" s="15">
        <v>1.0689009015753643</v>
      </c>
      <c r="AV15" s="15">
        <v>1.0007455567224364</v>
      </c>
      <c r="AW15" s="12">
        <f t="shared" si="45"/>
        <v>0.98796312750927373</v>
      </c>
      <c r="AX15" s="12">
        <f t="shared" si="17"/>
        <v>1.2782429213162638E-2</v>
      </c>
      <c r="AY15" s="12">
        <f t="shared" si="18"/>
        <v>1.6339049658951362E-4</v>
      </c>
      <c r="AZ15" s="30">
        <f t="shared" si="46"/>
        <v>2.9371536221519889E-2</v>
      </c>
      <c r="BA15" s="30">
        <f t="shared" si="47"/>
        <v>5.8374103484639672E-3</v>
      </c>
      <c r="BB15" s="12">
        <f t="shared" si="48"/>
        <v>1.7145370948978445E-4</v>
      </c>
      <c r="BC15" s="12">
        <f t="shared" si="19"/>
        <v>8.626871400120549E-4</v>
      </c>
      <c r="BD15" s="12">
        <f t="shared" si="20"/>
        <v>3.4075359576354215E-5</v>
      </c>
      <c r="BE15" s="12">
        <f t="shared" si="49"/>
        <v>4.8233287031020416E-5</v>
      </c>
      <c r="BF15" s="12">
        <f t="shared" si="21"/>
        <v>1.6339049658951362E-4</v>
      </c>
      <c r="BG15" s="12">
        <f t="shared" si="22"/>
        <v>1.2772906287015304E-2</v>
      </c>
      <c r="BI15" s="20" t="s">
        <v>30</v>
      </c>
      <c r="BJ15" s="15">
        <v>1.0689009015753643</v>
      </c>
      <c r="BK15" s="15">
        <v>1.0250228571964461</v>
      </c>
      <c r="BL15" s="12">
        <f t="shared" si="50"/>
        <v>1.0102179819348058</v>
      </c>
      <c r="BM15" s="12">
        <f t="shared" si="23"/>
        <v>1.4804875261640316E-2</v>
      </c>
      <c r="BN15" s="12">
        <f t="shared" si="24"/>
        <v>2.1918433151272941E-4</v>
      </c>
      <c r="BO15" s="30">
        <f t="shared" si="51"/>
        <v>2.9371536221519889E-2</v>
      </c>
      <c r="BP15" s="30">
        <f t="shared" si="52"/>
        <v>1.4004502701611354E-2</v>
      </c>
      <c r="BQ15" s="12">
        <f t="shared" si="25"/>
        <v>4.1133375836475104E-4</v>
      </c>
      <c r="BR15" s="12">
        <f t="shared" si="26"/>
        <v>8.626871400120549E-4</v>
      </c>
      <c r="BS15" s="12">
        <f t="shared" si="27"/>
        <v>1.9612609591943973E-4</v>
      </c>
      <c r="BT15" s="12">
        <f t="shared" si="53"/>
        <v>6.4059623484731327E-7</v>
      </c>
      <c r="BU15" s="12">
        <f t="shared" si="28"/>
        <v>2.1918433151272941E-4</v>
      </c>
      <c r="BV15" s="12">
        <f t="shared" si="29"/>
        <v>1.4443458658213075E-2</v>
      </c>
    </row>
    <row r="16" spans="1:74" x14ac:dyDescent="0.25">
      <c r="A16" s="20" t="s">
        <v>31</v>
      </c>
      <c r="B16" s="15">
        <v>1.0530344672593552</v>
      </c>
      <c r="C16" s="15">
        <v>0.92252577017586779</v>
      </c>
      <c r="D16" s="12">
        <f t="shared" si="0"/>
        <v>0.97740876043231761</v>
      </c>
      <c r="E16" s="12">
        <f t="shared" si="1"/>
        <v>-5.4882990256449826E-2</v>
      </c>
      <c r="F16" s="12">
        <f t="shared" si="2"/>
        <v>3.0121426194895666E-3</v>
      </c>
      <c r="G16" s="12">
        <f t="shared" si="3"/>
        <v>1.3505101905510797E-2</v>
      </c>
      <c r="H16" s="12">
        <f t="shared" si="4"/>
        <v>-6.832478101783046E-2</v>
      </c>
      <c r="I16" s="12">
        <f t="shared" si="5"/>
        <v>-9.2273313031751006E-4</v>
      </c>
      <c r="J16" s="12">
        <f t="shared" si="6"/>
        <v>1.8238777747823135E-4</v>
      </c>
      <c r="K16" s="12">
        <f t="shared" si="6"/>
        <v>4.6682757011344859E-3</v>
      </c>
      <c r="L16" s="12">
        <f t="shared" si="7"/>
        <v>1.8068173887273776E-4</v>
      </c>
      <c r="M16" s="12">
        <f t="shared" si="8"/>
        <v>3.0121426194895666E-3</v>
      </c>
      <c r="N16" s="12">
        <f t="shared" si="9"/>
        <v>5.9492094454973415E-2</v>
      </c>
      <c r="P16" s="20" t="s">
        <v>31</v>
      </c>
      <c r="Q16" s="15">
        <v>1.0530344672593552</v>
      </c>
      <c r="R16" s="15">
        <v>0.919928277253243</v>
      </c>
      <c r="S16" s="12">
        <f t="shared" si="30"/>
        <v>0.97324877714224589</v>
      </c>
      <c r="T16" s="12">
        <f t="shared" si="31"/>
        <v>-5.3320499889002893E-2</v>
      </c>
      <c r="U16" s="12">
        <f t="shared" si="10"/>
        <v>2.8430757084131576E-3</v>
      </c>
      <c r="V16" s="30">
        <f t="shared" si="32"/>
        <v>1.3505101905510797E-2</v>
      </c>
      <c r="W16" s="32">
        <f t="shared" si="33"/>
        <v>-6.3739331045718273E-2</v>
      </c>
      <c r="X16" s="12">
        <f t="shared" si="34"/>
        <v>-8.6080616116151337E-4</v>
      </c>
      <c r="Y16" s="12">
        <f t="shared" si="35"/>
        <v>1.8238777747823135E-4</v>
      </c>
      <c r="Z16" s="12">
        <f t="shared" si="11"/>
        <v>4.0627023221556655E-3</v>
      </c>
      <c r="AA16" s="12">
        <f t="shared" si="36"/>
        <v>1.0855204267214315E-4</v>
      </c>
      <c r="AB16" s="12">
        <f t="shared" si="37"/>
        <v>2.8430757084131576E-3</v>
      </c>
      <c r="AC16" s="12">
        <f t="shared" si="38"/>
        <v>5.7961583753256586E-2</v>
      </c>
      <c r="AE16" s="20" t="s">
        <v>31</v>
      </c>
      <c r="AF16" s="15">
        <v>1.0530344672593552</v>
      </c>
      <c r="AG16" s="15">
        <v>0.99816767980767396</v>
      </c>
      <c r="AH16" s="12">
        <f t="shared" si="39"/>
        <v>0.99812530992724335</v>
      </c>
      <c r="AI16" s="12">
        <f t="shared" si="40"/>
        <v>4.2369880430603857E-5</v>
      </c>
      <c r="AJ16" s="12">
        <f t="shared" si="12"/>
        <v>1.7952067677036678E-9</v>
      </c>
      <c r="AK16" s="30">
        <f t="shared" si="41"/>
        <v>1.3505101905510797E-2</v>
      </c>
      <c r="AL16" s="31">
        <f t="shared" si="42"/>
        <v>-3.6005386944537587E-3</v>
      </c>
      <c r="AM16" s="12">
        <f t="shared" si="43"/>
        <v>-4.8625641983332816E-5</v>
      </c>
      <c r="AN16" s="12">
        <f t="shared" si="13"/>
        <v>1.8238777747823135E-4</v>
      </c>
      <c r="AO16" s="12">
        <f t="shared" si="14"/>
        <v>1.2963878890258778E-5</v>
      </c>
      <c r="AP16" s="12">
        <f t="shared" si="44"/>
        <v>1.3270782884966018E-5</v>
      </c>
      <c r="AQ16" s="12">
        <f t="shared" si="15"/>
        <v>1.7952067677036678E-9</v>
      </c>
      <c r="AR16" s="12">
        <f t="shared" si="16"/>
        <v>4.244765813171555E-5</v>
      </c>
      <c r="AT16" s="20" t="s">
        <v>31</v>
      </c>
      <c r="AU16" s="15">
        <v>1.0530344672593552</v>
      </c>
      <c r="AV16" s="15">
        <v>0.99681011279159193</v>
      </c>
      <c r="AW16" s="12">
        <f t="shared" si="45"/>
        <v>0.99171481025440189</v>
      </c>
      <c r="AX16" s="12">
        <f t="shared" si="17"/>
        <v>5.0953025371900384E-3</v>
      </c>
      <c r="AY16" s="12">
        <f t="shared" si="18"/>
        <v>2.5962107945495244E-5</v>
      </c>
      <c r="AZ16" s="30">
        <f t="shared" si="46"/>
        <v>1.3505101905510797E-2</v>
      </c>
      <c r="BA16" s="30">
        <f t="shared" si="47"/>
        <v>1.9019664176195272E-3</v>
      </c>
      <c r="BB16" s="12">
        <f t="shared" si="48"/>
        <v>2.568625029081102E-5</v>
      </c>
      <c r="BC16" s="12">
        <f t="shared" si="19"/>
        <v>1.8238777747823135E-4</v>
      </c>
      <c r="BD16" s="12">
        <f t="shared" si="20"/>
        <v>3.6174762537524577E-6</v>
      </c>
      <c r="BE16" s="12">
        <f t="shared" si="49"/>
        <v>1.019739557255365E-5</v>
      </c>
      <c r="BF16" s="12">
        <f t="shared" si="21"/>
        <v>2.5962107945495244E-5</v>
      </c>
      <c r="BG16" s="12">
        <f t="shared" si="22"/>
        <v>5.1116079901321575E-3</v>
      </c>
      <c r="BI16" s="20" t="s">
        <v>31</v>
      </c>
      <c r="BJ16" s="15">
        <v>1.0530344672593552</v>
      </c>
      <c r="BK16" s="15">
        <v>1.0209433004618358</v>
      </c>
      <c r="BL16" s="12">
        <f t="shared" si="50"/>
        <v>1.0106503412964769</v>
      </c>
      <c r="BM16" s="12">
        <f t="shared" si="23"/>
        <v>1.0292959165358884E-2</v>
      </c>
      <c r="BN16" s="12">
        <f t="shared" si="24"/>
        <v>1.0594500837974544E-4</v>
      </c>
      <c r="BO16" s="30">
        <f t="shared" si="51"/>
        <v>1.3505101905510797E-2</v>
      </c>
      <c r="BP16" s="30">
        <f t="shared" si="52"/>
        <v>9.9249459670009976E-3</v>
      </c>
      <c r="BQ16" s="12">
        <f t="shared" si="25"/>
        <v>1.3403740669103688E-4</v>
      </c>
      <c r="BR16" s="12">
        <f t="shared" si="26"/>
        <v>1.8238777747823135E-4</v>
      </c>
      <c r="BS16" s="12">
        <f t="shared" si="27"/>
        <v>9.8504552447889373E-5</v>
      </c>
      <c r="BT16" s="12">
        <f t="shared" si="53"/>
        <v>1.3543371416560078E-7</v>
      </c>
      <c r="BU16" s="12">
        <f t="shared" si="28"/>
        <v>1.0594500837974544E-4</v>
      </c>
      <c r="BV16" s="12">
        <f t="shared" si="29"/>
        <v>1.0081812732110335E-2</v>
      </c>
    </row>
    <row r="17" spans="1:74" x14ac:dyDescent="0.25">
      <c r="A17" s="20" t="s">
        <v>32</v>
      </c>
      <c r="B17" s="15">
        <v>1.0443949956543723</v>
      </c>
      <c r="C17" s="15">
        <v>0.92422697165656142</v>
      </c>
      <c r="D17" s="12">
        <f t="shared" si="0"/>
        <v>0.98600773068930492</v>
      </c>
      <c r="E17" s="12">
        <f t="shared" si="1"/>
        <v>-6.1780759032743493E-2</v>
      </c>
      <c r="F17" s="12">
        <f t="shared" si="2"/>
        <v>3.8168621866619167E-3</v>
      </c>
      <c r="G17" s="12">
        <f t="shared" si="3"/>
        <v>4.86563030052789E-3</v>
      </c>
      <c r="H17" s="12">
        <f t="shared" si="4"/>
        <v>-6.6623579537136823E-2</v>
      </c>
      <c r="I17" s="12">
        <f t="shared" si="5"/>
        <v>-3.2416570732552282E-4</v>
      </c>
      <c r="J17" s="12">
        <f t="shared" si="6"/>
        <v>2.3674358221415124E-5</v>
      </c>
      <c r="K17" s="12">
        <f t="shared" si="6"/>
        <v>4.4387013503411968E-3</v>
      </c>
      <c r="L17" s="12">
        <f t="shared" si="7"/>
        <v>2.3452910437772469E-5</v>
      </c>
      <c r="M17" s="12">
        <f t="shared" si="8"/>
        <v>3.8168621866619167E-3</v>
      </c>
      <c r="N17" s="12">
        <f t="shared" si="9"/>
        <v>6.6845873283712109E-2</v>
      </c>
      <c r="P17" s="20" t="s">
        <v>32</v>
      </c>
      <c r="Q17" s="15">
        <v>1.0443949956543723</v>
      </c>
      <c r="R17" s="15">
        <v>0.9162098370641083</v>
      </c>
      <c r="S17" s="12">
        <f t="shared" si="30"/>
        <v>0.97991390240863308</v>
      </c>
      <c r="T17" s="12">
        <f t="shared" si="31"/>
        <v>-6.3704065344524774E-2</v>
      </c>
      <c r="U17" s="12">
        <f t="shared" si="10"/>
        <v>4.0582079414194826E-3</v>
      </c>
      <c r="V17" s="30">
        <f t="shared" si="32"/>
        <v>4.86563030052789E-3</v>
      </c>
      <c r="W17" s="32">
        <f t="shared" si="33"/>
        <v>-6.745777123485297E-2</v>
      </c>
      <c r="X17" s="12">
        <f t="shared" si="34"/>
        <v>-3.2822457572637934E-4</v>
      </c>
      <c r="Y17" s="12">
        <f t="shared" si="35"/>
        <v>2.3674358221415124E-5</v>
      </c>
      <c r="Z17" s="12">
        <f t="shared" si="11"/>
        <v>4.5505508999737565E-3</v>
      </c>
      <c r="AA17" s="12">
        <f t="shared" si="36"/>
        <v>1.4090307911084595E-5</v>
      </c>
      <c r="AB17" s="12">
        <f t="shared" si="37"/>
        <v>4.0582079414194826E-3</v>
      </c>
      <c r="AC17" s="12">
        <f t="shared" si="38"/>
        <v>6.9529994950345994E-2</v>
      </c>
      <c r="AE17" s="20" t="s">
        <v>32</v>
      </c>
      <c r="AF17" s="15">
        <v>1.0443949956543723</v>
      </c>
      <c r="AG17" s="15">
        <v>0.98229940813857375</v>
      </c>
      <c r="AH17" s="12">
        <f t="shared" si="39"/>
        <v>1.0004557481136758</v>
      </c>
      <c r="AI17" s="12">
        <f t="shared" si="40"/>
        <v>-1.815633997510202E-2</v>
      </c>
      <c r="AJ17" s="12">
        <f t="shared" si="12"/>
        <v>3.2965268129148763E-4</v>
      </c>
      <c r="AK17" s="30">
        <f t="shared" si="41"/>
        <v>4.86563030052789E-3</v>
      </c>
      <c r="AL17" s="31">
        <f t="shared" si="42"/>
        <v>-1.9468810363553968E-2</v>
      </c>
      <c r="AM17" s="12">
        <f t="shared" si="43"/>
        <v>-9.4728033620139596E-5</v>
      </c>
      <c r="AN17" s="12">
        <f t="shared" si="13"/>
        <v>2.3674358221415124E-5</v>
      </c>
      <c r="AO17" s="12">
        <f t="shared" si="14"/>
        <v>3.7903457697202635E-4</v>
      </c>
      <c r="AP17" s="12">
        <f t="shared" si="44"/>
        <v>1.7225785205632054E-6</v>
      </c>
      <c r="AQ17" s="12">
        <f t="shared" si="15"/>
        <v>3.2965268129148763E-4</v>
      </c>
      <c r="AR17" s="12">
        <f t="shared" si="16"/>
        <v>1.8483509024511895E-2</v>
      </c>
      <c r="AT17" s="20" t="s">
        <v>32</v>
      </c>
      <c r="AU17" s="15">
        <v>1.0443949956543723</v>
      </c>
      <c r="AV17" s="15">
        <v>0.99299386501095377</v>
      </c>
      <c r="AW17" s="12">
        <f t="shared" si="45"/>
        <v>0.99375764835538183</v>
      </c>
      <c r="AX17" s="12">
        <f t="shared" si="17"/>
        <v>-7.6378334442805951E-4</v>
      </c>
      <c r="AY17" s="12">
        <f t="shared" si="18"/>
        <v>5.8336499722571181E-7</v>
      </c>
      <c r="AZ17" s="30">
        <f t="shared" si="46"/>
        <v>4.86563030052789E-3</v>
      </c>
      <c r="BA17" s="30">
        <f t="shared" si="47"/>
        <v>-1.9142813630186328E-3</v>
      </c>
      <c r="BB17" s="12">
        <f t="shared" si="48"/>
        <v>-9.314185403639289E-6</v>
      </c>
      <c r="BC17" s="12">
        <f t="shared" si="19"/>
        <v>2.3674358221415124E-5</v>
      </c>
      <c r="BD17" s="12">
        <f t="shared" si="20"/>
        <v>3.6644731368004747E-6</v>
      </c>
      <c r="BE17" s="12">
        <f t="shared" si="49"/>
        <v>1.3236456907808353E-6</v>
      </c>
      <c r="BF17" s="12">
        <f t="shared" si="21"/>
        <v>5.8336499722571181E-7</v>
      </c>
      <c r="BG17" s="12">
        <f t="shared" si="22"/>
        <v>7.6917226917573567E-4</v>
      </c>
      <c r="BI17" s="20" t="s">
        <v>32</v>
      </c>
      <c r="BJ17" s="15">
        <v>1.0443949956543723</v>
      </c>
      <c r="BK17" s="15">
        <v>0.98923936926044076</v>
      </c>
      <c r="BL17" s="12">
        <f t="shared" si="50"/>
        <v>1.0108857663676623</v>
      </c>
      <c r="BM17" s="12">
        <f t="shared" si="23"/>
        <v>-2.1646397107221493E-2</v>
      </c>
      <c r="BN17" s="12">
        <f t="shared" si="24"/>
        <v>4.6856650772352703E-4</v>
      </c>
      <c r="BO17" s="30">
        <f t="shared" si="51"/>
        <v>4.86563030052789E-3</v>
      </c>
      <c r="BP17" s="30">
        <f t="shared" si="52"/>
        <v>-2.1778985234394033E-2</v>
      </c>
      <c r="BQ17" s="12">
        <f t="shared" si="25"/>
        <v>-1.0596849047121712E-4</v>
      </c>
      <c r="BR17" s="12">
        <f t="shared" si="26"/>
        <v>2.3674358221415124E-5</v>
      </c>
      <c r="BS17" s="12">
        <f t="shared" si="27"/>
        <v>4.7432419783995328E-4</v>
      </c>
      <c r="BT17" s="12">
        <f t="shared" si="53"/>
        <v>1.7579611467121459E-8</v>
      </c>
      <c r="BU17" s="12">
        <f t="shared" si="28"/>
        <v>4.6856650772352703E-4</v>
      </c>
      <c r="BV17" s="12">
        <f t="shared" si="29"/>
        <v>2.1881859719558496E-2</v>
      </c>
    </row>
    <row r="18" spans="1:74" x14ac:dyDescent="0.25">
      <c r="A18" s="20" t="s">
        <v>33</v>
      </c>
      <c r="B18" s="15">
        <v>1.0291758842032488</v>
      </c>
      <c r="C18" s="15">
        <v>0.97546867800063064</v>
      </c>
      <c r="D18" s="12">
        <f t="shared" si="0"/>
        <v>1.0011554958177304</v>
      </c>
      <c r="E18" s="12">
        <f t="shared" si="1"/>
        <v>-2.5686817817099805E-2</v>
      </c>
      <c r="F18" s="12">
        <f t="shared" si="2"/>
        <v>6.5981260956887602E-4</v>
      </c>
      <c r="G18" s="12">
        <f t="shared" si="3"/>
        <v>-1.0353481150595645E-2</v>
      </c>
      <c r="H18" s="12">
        <f t="shared" si="4"/>
        <v>-1.5381873193067608E-2</v>
      </c>
      <c r="I18" s="12">
        <f t="shared" si="5"/>
        <v>1.5925593416527792E-4</v>
      </c>
      <c r="J18" s="12">
        <f t="shared" ref="J18:J27" si="54">G18^2</f>
        <v>1.0719457193573932E-4</v>
      </c>
      <c r="K18" s="12">
        <f t="shared" ref="K18:K27" si="55">H18^2</f>
        <v>2.3660202292761189E-4</v>
      </c>
      <c r="L18" s="12">
        <f t="shared" si="7"/>
        <v>1.0619188370437008E-4</v>
      </c>
      <c r="M18" s="12">
        <f t="shared" si="8"/>
        <v>6.5981260956887602E-4</v>
      </c>
      <c r="N18" s="12">
        <f t="shared" si="9"/>
        <v>2.6332796117809535E-2</v>
      </c>
      <c r="P18" s="20" t="s">
        <v>33</v>
      </c>
      <c r="Q18" s="15">
        <v>1.0291758842032488</v>
      </c>
      <c r="R18" s="15">
        <v>0.98436032741928792</v>
      </c>
      <c r="S18" s="12">
        <f t="shared" si="30"/>
        <v>0.9916550468793599</v>
      </c>
      <c r="T18" s="12">
        <f t="shared" si="31"/>
        <v>-7.2947194600719856E-3</v>
      </c>
      <c r="U18" s="12">
        <f t="shared" si="10"/>
        <v>5.3212932001152921E-5</v>
      </c>
      <c r="V18" s="30">
        <f t="shared" si="32"/>
        <v>-1.0353481150595645E-2</v>
      </c>
      <c r="W18" s="32">
        <f t="shared" si="33"/>
        <v>6.9271912032664584E-4</v>
      </c>
      <c r="X18" s="12">
        <f t="shared" si="34"/>
        <v>-7.1720543549591239E-6</v>
      </c>
      <c r="Y18" s="12">
        <f t="shared" ref="Y18:Y27" si="56">V18^2</f>
        <v>1.0719457193573932E-4</v>
      </c>
      <c r="Z18" s="12">
        <f t="shared" ref="Z18:Z27" si="57">W18^2</f>
        <v>4.7985977966612201E-7</v>
      </c>
      <c r="AA18" s="12">
        <f t="shared" si="36"/>
        <v>6.3799175075640498E-5</v>
      </c>
      <c r="AB18" s="12">
        <f t="shared" si="37"/>
        <v>5.3212932001152921E-5</v>
      </c>
      <c r="AC18" s="12">
        <f t="shared" si="38"/>
        <v>7.4106191166771829E-3</v>
      </c>
      <c r="AE18" s="20" t="s">
        <v>33</v>
      </c>
      <c r="AF18" s="15">
        <v>1.0291758842032488</v>
      </c>
      <c r="AG18" s="15">
        <v>0.98722974407833186</v>
      </c>
      <c r="AH18" s="12">
        <f t="shared" si="39"/>
        <v>1.004560999002956</v>
      </c>
      <c r="AI18" s="12">
        <f t="shared" si="40"/>
        <v>-1.7331254924624173E-2</v>
      </c>
      <c r="AJ18" s="12">
        <f t="shared" si="12"/>
        <v>3.0037239726230967E-4</v>
      </c>
      <c r="AK18" s="30">
        <f t="shared" si="41"/>
        <v>-1.0353481150595645E-2</v>
      </c>
      <c r="AL18" s="31">
        <f t="shared" si="42"/>
        <v>-1.4538474423795855E-2</v>
      </c>
      <c r="AM18" s="12">
        <f t="shared" si="43"/>
        <v>1.5052382090518726E-4</v>
      </c>
      <c r="AN18" s="12">
        <f t="shared" ref="AN18:AN27" si="58">AK18^2</f>
        <v>1.0719457193573932E-4</v>
      </c>
      <c r="AO18" s="12">
        <f t="shared" ref="AO18:AO27" si="59">AL18^2</f>
        <v>2.1136723857136623E-4</v>
      </c>
      <c r="AP18" s="12">
        <f t="shared" si="44"/>
        <v>7.7996229258068699E-6</v>
      </c>
      <c r="AQ18" s="12">
        <f t="shared" si="15"/>
        <v>3.0037239726230967E-4</v>
      </c>
      <c r="AR18" s="12">
        <f t="shared" si="16"/>
        <v>1.7555442417108762E-2</v>
      </c>
      <c r="AT18" s="20" t="s">
        <v>33</v>
      </c>
      <c r="AU18" s="15">
        <v>1.0291758842032488</v>
      </c>
      <c r="AV18" s="15">
        <v>0.96788980430876792</v>
      </c>
      <c r="AW18" s="12">
        <f t="shared" si="45"/>
        <v>0.99735626898369478</v>
      </c>
      <c r="AX18" s="12">
        <f t="shared" si="17"/>
        <v>-2.9466464674926862E-2</v>
      </c>
      <c r="AY18" s="12">
        <f t="shared" si="18"/>
        <v>8.6827254043871267E-4</v>
      </c>
      <c r="AZ18" s="30">
        <f t="shared" si="46"/>
        <v>-1.0353481150595645E-2</v>
      </c>
      <c r="BA18" s="30">
        <f t="shared" si="47"/>
        <v>-2.7018342065204481E-2</v>
      </c>
      <c r="BB18" s="12">
        <f t="shared" si="48"/>
        <v>2.7973389529244001E-4</v>
      </c>
      <c r="BC18" s="12">
        <f t="shared" ref="BC18:BC27" si="60">AZ18^2</f>
        <v>1.0719457193573932E-4</v>
      </c>
      <c r="BD18" s="12">
        <f t="shared" ref="BD18:BD27" si="61">BA18^2</f>
        <v>7.2999080795239793E-4</v>
      </c>
      <c r="BE18" s="12">
        <f t="shared" si="49"/>
        <v>5.9933043122339203E-6</v>
      </c>
      <c r="BF18" s="12">
        <f t="shared" si="21"/>
        <v>8.6827254043871267E-4</v>
      </c>
      <c r="BG18" s="12">
        <f t="shared" si="22"/>
        <v>3.0444028383965416E-2</v>
      </c>
      <c r="BI18" s="20" t="s">
        <v>33</v>
      </c>
      <c r="BJ18" s="15">
        <v>1.0291758842032488</v>
      </c>
      <c r="BK18" s="15">
        <v>0.98900980795355087</v>
      </c>
      <c r="BL18" s="12">
        <f t="shared" si="50"/>
        <v>1.0113004862209798</v>
      </c>
      <c r="BM18" s="12">
        <f t="shared" si="23"/>
        <v>-2.2290678267428921E-2</v>
      </c>
      <c r="BN18" s="12">
        <f t="shared" si="24"/>
        <v>4.96874337622028E-4</v>
      </c>
      <c r="BO18" s="30">
        <f t="shared" si="51"/>
        <v>-1.0353481150595645E-2</v>
      </c>
      <c r="BP18" s="30">
        <f t="shared" si="52"/>
        <v>-2.2008546541283924E-2</v>
      </c>
      <c r="BQ18" s="12">
        <f t="shared" si="25"/>
        <v>2.2786507176719009E-4</v>
      </c>
      <c r="BR18" s="12">
        <f t="shared" ref="BR18:BR27" si="62">BO18^2</f>
        <v>1.0719457193573932E-4</v>
      </c>
      <c r="BS18" s="12">
        <f t="shared" ref="BS18:BS27" si="63">BP18^2</f>
        <v>4.843761208598606E-4</v>
      </c>
      <c r="BT18" s="12">
        <f t="shared" si="53"/>
        <v>7.9598310897555162E-8</v>
      </c>
      <c r="BU18" s="12">
        <f t="shared" si="28"/>
        <v>4.96874337622028E-4</v>
      </c>
      <c r="BV18" s="12">
        <f t="shared" si="29"/>
        <v>2.2538379385288975E-2</v>
      </c>
    </row>
    <row r="19" spans="1:74" x14ac:dyDescent="0.25">
      <c r="A19" s="20" t="s">
        <v>34</v>
      </c>
      <c r="B19" s="15">
        <v>1.0543254676243246</v>
      </c>
      <c r="C19" s="15">
        <v>0.94951290561847101</v>
      </c>
      <c r="D19" s="12">
        <f t="shared" si="0"/>
        <v>0.97612381220310795</v>
      </c>
      <c r="E19" s="12">
        <f t="shared" si="1"/>
        <v>-2.661090658463694E-2</v>
      </c>
      <c r="F19" s="12">
        <f t="shared" si="2"/>
        <v>7.0814034925627365E-4</v>
      </c>
      <c r="G19" s="12">
        <f t="shared" si="3"/>
        <v>1.4796102270480116E-2</v>
      </c>
      <c r="H19" s="12">
        <f t="shared" si="4"/>
        <v>-4.1337645575227233E-2</v>
      </c>
      <c r="I19" s="12">
        <f t="shared" si="5"/>
        <v>-6.1163603155192203E-4</v>
      </c>
      <c r="J19" s="12">
        <f t="shared" si="54"/>
        <v>2.1892464239850685E-4</v>
      </c>
      <c r="K19" s="12">
        <f t="shared" si="55"/>
        <v>1.7088009417031036E-3</v>
      </c>
      <c r="L19" s="12">
        <f t="shared" si="7"/>
        <v>2.1687684129697242E-4</v>
      </c>
      <c r="M19" s="12">
        <f t="shared" si="8"/>
        <v>7.0814034925627365E-4</v>
      </c>
      <c r="N19" s="12">
        <f t="shared" si="9"/>
        <v>2.80258503356558E-2</v>
      </c>
      <c r="P19" s="20" t="s">
        <v>34</v>
      </c>
      <c r="Q19" s="15">
        <v>1.0543254676243246</v>
      </c>
      <c r="R19" s="15">
        <v>0.93806826336183968</v>
      </c>
      <c r="S19" s="12">
        <f t="shared" si="30"/>
        <v>0.97225280429287519</v>
      </c>
      <c r="T19" s="12">
        <f t="shared" si="31"/>
        <v>-3.4184540931035512E-2</v>
      </c>
      <c r="U19" s="12">
        <f t="shared" si="10"/>
        <v>1.1685828386656422E-3</v>
      </c>
      <c r="V19" s="30">
        <f t="shared" si="32"/>
        <v>1.4796102270480116E-2</v>
      </c>
      <c r="W19" s="32">
        <f t="shared" si="33"/>
        <v>-4.5599344937121589E-2</v>
      </c>
      <c r="X19" s="12">
        <f t="shared" si="34"/>
        <v>-6.7469257115655072E-4</v>
      </c>
      <c r="Y19" s="12">
        <f t="shared" si="56"/>
        <v>2.1892464239850685E-4</v>
      </c>
      <c r="Z19" s="12">
        <f t="shared" si="57"/>
        <v>2.0793002586945962E-3</v>
      </c>
      <c r="AA19" s="12">
        <f t="shared" si="36"/>
        <v>1.3029775049735873E-4</v>
      </c>
      <c r="AB19" s="12">
        <f t="shared" si="37"/>
        <v>1.1685828386656422E-3</v>
      </c>
      <c r="AC19" s="12">
        <f t="shared" si="38"/>
        <v>3.6441421446798863E-2</v>
      </c>
      <c r="AE19" s="20" t="s">
        <v>34</v>
      </c>
      <c r="AF19" s="15">
        <v>1.0543254676243246</v>
      </c>
      <c r="AG19" s="15">
        <v>0.93492860797172228</v>
      </c>
      <c r="AH19" s="12">
        <f t="shared" si="39"/>
        <v>0.99777707143688388</v>
      </c>
      <c r="AI19" s="12">
        <f t="shared" si="40"/>
        <v>-6.2848463465161597E-2</v>
      </c>
      <c r="AJ19" s="12">
        <f t="shared" si="12"/>
        <v>3.9499293599317524E-3</v>
      </c>
      <c r="AK19" s="30">
        <f t="shared" si="41"/>
        <v>1.4796102270480116E-2</v>
      </c>
      <c r="AL19" s="31">
        <f t="shared" si="42"/>
        <v>-6.6839610530405436E-2</v>
      </c>
      <c r="AM19" s="12">
        <f t="shared" si="43"/>
        <v>-9.8896571312693843E-4</v>
      </c>
      <c r="AN19" s="12">
        <f t="shared" si="58"/>
        <v>2.1892464239850685E-4</v>
      </c>
      <c r="AO19" s="12">
        <f t="shared" si="59"/>
        <v>4.4675335358562848E-3</v>
      </c>
      <c r="AP19" s="12">
        <f t="shared" si="44"/>
        <v>1.5929254896404506E-5</v>
      </c>
      <c r="AQ19" s="12">
        <f t="shared" si="15"/>
        <v>3.9499293599317524E-3</v>
      </c>
      <c r="AR19" s="12">
        <f t="shared" si="16"/>
        <v>6.7222740783927856E-2</v>
      </c>
      <c r="AT19" s="20" t="s">
        <v>34</v>
      </c>
      <c r="AU19" s="15">
        <v>1.0543254676243246</v>
      </c>
      <c r="AV19" s="15">
        <v>0.9869876850421091</v>
      </c>
      <c r="AW19" s="12">
        <f t="shared" si="45"/>
        <v>0.99140954798206371</v>
      </c>
      <c r="AX19" s="12">
        <f t="shared" si="17"/>
        <v>-4.4218629399546128E-3</v>
      </c>
      <c r="AY19" s="12">
        <f t="shared" si="18"/>
        <v>1.955287185974405E-5</v>
      </c>
      <c r="AZ19" s="30">
        <f t="shared" si="46"/>
        <v>1.4796102270480116E-2</v>
      </c>
      <c r="BA19" s="30">
        <f t="shared" si="47"/>
        <v>-7.9204613318633044E-3</v>
      </c>
      <c r="BB19" s="12">
        <f t="shared" si="48"/>
        <v>-1.171919558956326E-4</v>
      </c>
      <c r="BC19" s="12">
        <f t="shared" si="60"/>
        <v>2.1892464239850685E-4</v>
      </c>
      <c r="BD19" s="12">
        <f t="shared" si="61"/>
        <v>6.2733707709541832E-5</v>
      </c>
      <c r="BE19" s="12">
        <f t="shared" si="49"/>
        <v>1.2240190707866082E-5</v>
      </c>
      <c r="BF19" s="12">
        <f t="shared" si="21"/>
        <v>1.955287185974405E-5</v>
      </c>
      <c r="BG19" s="12">
        <f t="shared" si="22"/>
        <v>4.480160195480005E-3</v>
      </c>
      <c r="BI19" s="20" t="s">
        <v>34</v>
      </c>
      <c r="BJ19" s="15">
        <v>1.0543254676243246</v>
      </c>
      <c r="BK19" s="15">
        <v>1.0252527110729313</v>
      </c>
      <c r="BL19" s="12">
        <f t="shared" si="50"/>
        <v>1.0106151616157371</v>
      </c>
      <c r="BM19" s="12">
        <f t="shared" si="23"/>
        <v>1.4637549457194199E-2</v>
      </c>
      <c r="BN19" s="12">
        <f t="shared" si="24"/>
        <v>2.1425785411180619E-4</v>
      </c>
      <c r="BO19" s="30">
        <f t="shared" si="51"/>
        <v>1.4796102270480116E-2</v>
      </c>
      <c r="BP19" s="30">
        <f t="shared" si="52"/>
        <v>1.4234356578096463E-2</v>
      </c>
      <c r="BQ19" s="12">
        <f t="shared" si="25"/>
        <v>2.1061299568399665E-4</v>
      </c>
      <c r="BR19" s="12">
        <f t="shared" si="62"/>
        <v>2.1892464239850685E-4</v>
      </c>
      <c r="BS19" s="12">
        <f t="shared" si="63"/>
        <v>2.0261690719239805E-4</v>
      </c>
      <c r="BT19" s="12">
        <f t="shared" si="53"/>
        <v>1.6256449775512132E-7</v>
      </c>
      <c r="BU19" s="12">
        <f t="shared" si="28"/>
        <v>2.1425785411180619E-4</v>
      </c>
      <c r="BV19" s="12">
        <f t="shared" si="29"/>
        <v>1.4277016094769397E-2</v>
      </c>
    </row>
    <row r="20" spans="1:74" x14ac:dyDescent="0.25">
      <c r="A20" s="20" t="s">
        <v>35</v>
      </c>
      <c r="B20" s="15">
        <v>1.0369765769874109</v>
      </c>
      <c r="C20" s="15">
        <v>0.95143686312160414</v>
      </c>
      <c r="D20" s="12">
        <f t="shared" si="0"/>
        <v>0.99339137223449936</v>
      </c>
      <c r="E20" s="12">
        <f t="shared" si="1"/>
        <v>-4.1954509112895222E-2</v>
      </c>
      <c r="F20" s="12">
        <f t="shared" si="2"/>
        <v>1.7601808349040082E-3</v>
      </c>
      <c r="G20" s="12">
        <f t="shared" si="3"/>
        <v>-2.5527883664335782E-3</v>
      </c>
      <c r="H20" s="12">
        <f t="shared" si="4"/>
        <v>-3.9413688072094111E-2</v>
      </c>
      <c r="I20" s="12">
        <f t="shared" si="5"/>
        <v>1.0061480438868374E-4</v>
      </c>
      <c r="J20" s="12">
        <f t="shared" si="54"/>
        <v>6.5167284437986171E-6</v>
      </c>
      <c r="K20" s="12">
        <f t="shared" si="55"/>
        <v>1.5534388074443335E-3</v>
      </c>
      <c r="L20" s="12">
        <f t="shared" si="7"/>
        <v>6.4557715613776418E-6</v>
      </c>
      <c r="M20" s="12">
        <f t="shared" si="8"/>
        <v>1.7601808349040082E-3</v>
      </c>
      <c r="N20" s="12">
        <f t="shared" si="9"/>
        <v>4.4095946603587684E-2</v>
      </c>
      <c r="P20" s="20" t="s">
        <v>35</v>
      </c>
      <c r="Q20" s="15">
        <v>1.0369765769874109</v>
      </c>
      <c r="R20" s="15">
        <v>0.93938821242474146</v>
      </c>
      <c r="S20" s="12">
        <f t="shared" si="30"/>
        <v>0.98563701742706611</v>
      </c>
      <c r="T20" s="12">
        <f t="shared" si="31"/>
        <v>-4.6248805002324644E-2</v>
      </c>
      <c r="U20" s="12">
        <f t="shared" si="10"/>
        <v>2.1389519641430489E-3</v>
      </c>
      <c r="V20" s="30">
        <f t="shared" si="32"/>
        <v>-2.5527883664335782E-3</v>
      </c>
      <c r="W20" s="32">
        <f t="shared" si="33"/>
        <v>-4.4279395874219807E-2</v>
      </c>
      <c r="X20" s="12">
        <f t="shared" si="34"/>
        <v>1.130359266604153E-4</v>
      </c>
      <c r="Y20" s="12">
        <f t="shared" si="56"/>
        <v>6.5167284437986171E-6</v>
      </c>
      <c r="Z20" s="12">
        <f t="shared" si="57"/>
        <v>1.960664898985874E-3</v>
      </c>
      <c r="AA20" s="12">
        <f t="shared" si="36"/>
        <v>3.8785723138626567E-6</v>
      </c>
      <c r="AB20" s="12">
        <f t="shared" si="37"/>
        <v>2.1389519641430489E-3</v>
      </c>
      <c r="AC20" s="12">
        <f t="shared" si="38"/>
        <v>4.9232899019402844E-2</v>
      </c>
      <c r="AE20" s="20" t="s">
        <v>35</v>
      </c>
      <c r="AF20" s="15">
        <v>1.0369765769874109</v>
      </c>
      <c r="AG20" s="15">
        <v>0.93891622184967594</v>
      </c>
      <c r="AH20" s="12">
        <f t="shared" si="39"/>
        <v>1.0024568156482294</v>
      </c>
      <c r="AI20" s="12">
        <f t="shared" si="40"/>
        <v>-6.354059379855348E-2</v>
      </c>
      <c r="AJ20" s="12">
        <f t="shared" si="12"/>
        <v>4.0374070602727727E-3</v>
      </c>
      <c r="AK20" s="30">
        <f t="shared" si="41"/>
        <v>-2.5527883664335782E-3</v>
      </c>
      <c r="AL20" s="31">
        <f t="shared" si="42"/>
        <v>-6.285199665245178E-2</v>
      </c>
      <c r="AM20" s="12">
        <f t="shared" si="43"/>
        <v>1.604478458615011E-4</v>
      </c>
      <c r="AN20" s="12">
        <f t="shared" si="58"/>
        <v>6.5167284437986171E-6</v>
      </c>
      <c r="AO20" s="12">
        <f t="shared" si="59"/>
        <v>3.9503734831998101E-3</v>
      </c>
      <c r="AP20" s="12">
        <f t="shared" si="44"/>
        <v>4.7416602961940503E-7</v>
      </c>
      <c r="AQ20" s="12">
        <f t="shared" si="15"/>
        <v>4.0374070602727727E-3</v>
      </c>
      <c r="AR20" s="12">
        <f t="shared" si="16"/>
        <v>6.767440195396536E-2</v>
      </c>
      <c r="AT20" s="20" t="s">
        <v>35</v>
      </c>
      <c r="AU20" s="15">
        <v>1.0369765769874109</v>
      </c>
      <c r="AV20" s="15">
        <v>0.94150707143958479</v>
      </c>
      <c r="AW20" s="12">
        <f t="shared" si="45"/>
        <v>0.99551176353681836</v>
      </c>
      <c r="AX20" s="12">
        <f t="shared" si="17"/>
        <v>-5.4004692097233575E-2</v>
      </c>
      <c r="AY20" s="12">
        <f t="shared" si="18"/>
        <v>2.9165067685170028E-3</v>
      </c>
      <c r="AZ20" s="30">
        <f t="shared" si="46"/>
        <v>-2.5527883664335782E-3</v>
      </c>
      <c r="BA20" s="30">
        <f t="shared" si="47"/>
        <v>-5.3401074934387616E-2</v>
      </c>
      <c r="BB20" s="12">
        <f t="shared" si="48"/>
        <v>1.3632164284755246E-4</v>
      </c>
      <c r="BC20" s="12">
        <f t="shared" si="60"/>
        <v>6.5167284437986171E-6</v>
      </c>
      <c r="BD20" s="12">
        <f t="shared" si="61"/>
        <v>2.8516748041480812E-3</v>
      </c>
      <c r="BE20" s="12">
        <f t="shared" si="49"/>
        <v>3.6435367928220582E-7</v>
      </c>
      <c r="BF20" s="12">
        <f t="shared" si="21"/>
        <v>2.9165067685170028E-3</v>
      </c>
      <c r="BG20" s="12">
        <f t="shared" si="22"/>
        <v>5.7359836941701589E-2</v>
      </c>
      <c r="BI20" s="20" t="s">
        <v>35</v>
      </c>
      <c r="BJ20" s="15">
        <v>1.0369765769874109</v>
      </c>
      <c r="BK20" s="15">
        <v>0.93825820217734712</v>
      </c>
      <c r="BL20" s="12">
        <f t="shared" si="50"/>
        <v>1.0110879178212009</v>
      </c>
      <c r="BM20" s="12">
        <f t="shared" si="23"/>
        <v>-7.2829715643853765E-2</v>
      </c>
      <c r="BN20" s="12">
        <f t="shared" si="24"/>
        <v>5.3041674807645977E-3</v>
      </c>
      <c r="BO20" s="30">
        <f t="shared" si="51"/>
        <v>-2.5527883664335782E-3</v>
      </c>
      <c r="BP20" s="30">
        <f t="shared" si="52"/>
        <v>-7.276015231748767E-2</v>
      </c>
      <c r="BQ20" s="12">
        <f t="shared" si="25"/>
        <v>1.8574127037601767E-4</v>
      </c>
      <c r="BR20" s="12">
        <f t="shared" si="62"/>
        <v>6.5167284437986171E-6</v>
      </c>
      <c r="BS20" s="12">
        <f t="shared" si="63"/>
        <v>5.2940397652640062E-3</v>
      </c>
      <c r="BT20" s="12">
        <f t="shared" si="53"/>
        <v>4.8390563751159208E-9</v>
      </c>
      <c r="BU20" s="12">
        <f t="shared" si="28"/>
        <v>5.3041674807645977E-3</v>
      </c>
      <c r="BV20" s="12">
        <f t="shared" si="29"/>
        <v>7.7622253101377825E-2</v>
      </c>
    </row>
    <row r="21" spans="1:74" x14ac:dyDescent="0.25">
      <c r="A21" s="20" t="s">
        <v>36</v>
      </c>
      <c r="B21" s="15">
        <v>1.08050722367157</v>
      </c>
      <c r="C21" s="15">
        <v>0.92424902645206575</v>
      </c>
      <c r="D21" s="12">
        <f t="shared" si="0"/>
        <v>0.95006479472846195</v>
      </c>
      <c r="E21" s="12">
        <f t="shared" si="1"/>
        <v>-2.58157682763962E-2</v>
      </c>
      <c r="F21" s="12">
        <f t="shared" si="2"/>
        <v>6.6645389170058448E-4</v>
      </c>
      <c r="G21" s="12">
        <f t="shared" si="3"/>
        <v>4.0977858317725602E-2</v>
      </c>
      <c r="H21" s="12">
        <f t="shared" si="4"/>
        <v>-6.6601524741632501E-2</v>
      </c>
      <c r="I21" s="12">
        <f t="shared" si="5"/>
        <v>-2.7291878446071127E-3</v>
      </c>
      <c r="J21" s="12">
        <f t="shared" si="54"/>
        <v>1.6791848723075934E-3</v>
      </c>
      <c r="K21" s="12">
        <f t="shared" si="55"/>
        <v>4.4357630979102863E-3</v>
      </c>
      <c r="L21" s="12">
        <f t="shared" si="7"/>
        <v>1.6634779304415647E-3</v>
      </c>
      <c r="M21" s="12">
        <f t="shared" si="8"/>
        <v>6.6645389170058448E-4</v>
      </c>
      <c r="N21" s="12">
        <f t="shared" si="9"/>
        <v>2.7931615330443717E-2</v>
      </c>
      <c r="P21" s="20" t="s">
        <v>36</v>
      </c>
      <c r="Q21" s="15">
        <v>1.08050722367157</v>
      </c>
      <c r="R21" s="15">
        <v>0.93644498093541029</v>
      </c>
      <c r="S21" s="12">
        <f t="shared" si="30"/>
        <v>0.95205426765456558</v>
      </c>
      <c r="T21" s="12">
        <f t="shared" si="31"/>
        <v>-1.5609286719155291E-2</v>
      </c>
      <c r="U21" s="12">
        <f t="shared" si="10"/>
        <v>2.4364983188079775E-4</v>
      </c>
      <c r="V21" s="30">
        <f t="shared" si="32"/>
        <v>4.0977858317725602E-2</v>
      </c>
      <c r="W21" s="32">
        <f t="shared" si="33"/>
        <v>-4.7222627363550984E-2</v>
      </c>
      <c r="X21" s="12">
        <f t="shared" si="34"/>
        <v>-1.9350821334943443E-3</v>
      </c>
      <c r="Y21" s="12">
        <f t="shared" si="56"/>
        <v>1.6791848723075934E-3</v>
      </c>
      <c r="Z21" s="12">
        <f t="shared" si="57"/>
        <v>2.229976535116794E-3</v>
      </c>
      <c r="AA21" s="12">
        <f t="shared" si="36"/>
        <v>9.994033066986006E-4</v>
      </c>
      <c r="AB21" s="12">
        <f t="shared" si="37"/>
        <v>2.4364983188079775E-4</v>
      </c>
      <c r="AC21" s="12">
        <f t="shared" si="38"/>
        <v>1.6668663975926541E-2</v>
      </c>
      <c r="AE21" s="20" t="s">
        <v>36</v>
      </c>
      <c r="AF21" s="15">
        <v>1.08050722367157</v>
      </c>
      <c r="AG21" s="15">
        <v>1.0288836494648723</v>
      </c>
      <c r="AH21" s="12">
        <f t="shared" si="39"/>
        <v>0.9907147223870687</v>
      </c>
      <c r="AI21" s="12">
        <f t="shared" si="40"/>
        <v>3.8168927077803616E-2</v>
      </c>
      <c r="AJ21" s="12">
        <f t="shared" si="12"/>
        <v>1.4568669942706901E-3</v>
      </c>
      <c r="AK21" s="30">
        <f t="shared" si="41"/>
        <v>4.0977858317725602E-2</v>
      </c>
      <c r="AL21" s="31">
        <f t="shared" si="42"/>
        <v>2.7115430962744602E-2</v>
      </c>
      <c r="AM21" s="12">
        <f t="shared" si="43"/>
        <v>1.1111322882154182E-3</v>
      </c>
      <c r="AN21" s="12">
        <f t="shared" si="58"/>
        <v>1.6791848723075934E-3</v>
      </c>
      <c r="AO21" s="12">
        <f t="shared" si="59"/>
        <v>7.3524659629536871E-4</v>
      </c>
      <c r="AP21" s="12">
        <f t="shared" si="44"/>
        <v>1.2217977636562471E-4</v>
      </c>
      <c r="AQ21" s="12">
        <f t="shared" si="15"/>
        <v>1.4568669942706901E-3</v>
      </c>
      <c r="AR21" s="12">
        <f t="shared" si="16"/>
        <v>3.7097418252934111E-2</v>
      </c>
      <c r="AT21" s="20" t="s">
        <v>36</v>
      </c>
      <c r="AU21" s="15">
        <v>1.08050722367157</v>
      </c>
      <c r="AV21" s="15">
        <v>0.99322078431584282</v>
      </c>
      <c r="AW21" s="12">
        <f t="shared" si="45"/>
        <v>0.98521876557668753</v>
      </c>
      <c r="AX21" s="12">
        <f t="shared" si="17"/>
        <v>8.0020187391552922E-3</v>
      </c>
      <c r="AY21" s="12">
        <f t="shared" si="18"/>
        <v>6.4032303901792457E-5</v>
      </c>
      <c r="AZ21" s="30">
        <f t="shared" si="46"/>
        <v>4.0977858317725602E-2</v>
      </c>
      <c r="BA21" s="30">
        <f t="shared" si="47"/>
        <v>-1.6873620581295823E-3</v>
      </c>
      <c r="BB21" s="12">
        <f t="shared" si="48"/>
        <v>-6.9144483348739899E-5</v>
      </c>
      <c r="BC21" s="12">
        <f t="shared" si="60"/>
        <v>1.6791848723075934E-3</v>
      </c>
      <c r="BD21" s="12">
        <f t="shared" si="61"/>
        <v>2.8471907152153E-6</v>
      </c>
      <c r="BE21" s="12">
        <f t="shared" si="49"/>
        <v>9.3884100234792876E-5</v>
      </c>
      <c r="BF21" s="12">
        <f t="shared" si="21"/>
        <v>6.4032303901792457E-5</v>
      </c>
      <c r="BG21" s="12">
        <f t="shared" si="22"/>
        <v>8.0566364151021044E-3</v>
      </c>
      <c r="BI21" s="20" t="s">
        <v>36</v>
      </c>
      <c r="BJ21" s="15">
        <v>1.08050722367157</v>
      </c>
      <c r="BK21" s="15">
        <v>1.0812304148094547</v>
      </c>
      <c r="BL21" s="12">
        <f t="shared" si="50"/>
        <v>1.0099017103697574</v>
      </c>
      <c r="BM21" s="12">
        <f t="shared" si="23"/>
        <v>7.1328704439697299E-2</v>
      </c>
      <c r="BN21" s="12">
        <f t="shared" si="24"/>
        <v>5.0877840770456933E-3</v>
      </c>
      <c r="BO21" s="30">
        <f t="shared" si="51"/>
        <v>4.0977858317725602E-2</v>
      </c>
      <c r="BP21" s="30">
        <f t="shared" si="52"/>
        <v>7.0212060314619906E-2</v>
      </c>
      <c r="BQ21" s="12">
        <f t="shared" si="25"/>
        <v>2.8771398597680991E-3</v>
      </c>
      <c r="BR21" s="12">
        <f t="shared" si="62"/>
        <v>1.6791848723075934E-3</v>
      </c>
      <c r="BS21" s="12">
        <f t="shared" si="63"/>
        <v>4.9297334136238239E-3</v>
      </c>
      <c r="BT21" s="12">
        <f t="shared" si="53"/>
        <v>1.2468941020698562E-6</v>
      </c>
      <c r="BU21" s="12">
        <f t="shared" si="28"/>
        <v>5.0877840770456933E-3</v>
      </c>
      <c r="BV21" s="12">
        <f t="shared" si="29"/>
        <v>6.5969938935048877E-2</v>
      </c>
    </row>
    <row r="22" spans="1:74" x14ac:dyDescent="0.25">
      <c r="A22" s="20" t="s">
        <v>37</v>
      </c>
      <c r="B22" s="15">
        <v>1.0503236330756975</v>
      </c>
      <c r="C22" s="15">
        <v>0.91134083036396663</v>
      </c>
      <c r="D22" s="12">
        <f t="shared" si="0"/>
        <v>0.98010688638060506</v>
      </c>
      <c r="E22" s="12">
        <f t="shared" si="1"/>
        <v>-6.8766056016638433E-2</v>
      </c>
      <c r="F22" s="12">
        <f t="shared" si="2"/>
        <v>4.728770460083455E-3</v>
      </c>
      <c r="G22" s="12">
        <f t="shared" si="3"/>
        <v>1.0794267721853101E-2</v>
      </c>
      <c r="H22" s="12">
        <f t="shared" si="4"/>
        <v>-7.9509720829731623E-2</v>
      </c>
      <c r="I22" s="12">
        <f t="shared" si="5"/>
        <v>-8.5824921312592322E-4</v>
      </c>
      <c r="J22" s="12">
        <f t="shared" si="54"/>
        <v>1.1651621565103974E-4</v>
      </c>
      <c r="K22" s="12">
        <f t="shared" si="55"/>
        <v>6.3217957064218584E-3</v>
      </c>
      <c r="L22" s="12">
        <f t="shared" si="7"/>
        <v>1.1542633361609673E-4</v>
      </c>
      <c r="M22" s="12">
        <f t="shared" si="8"/>
        <v>4.728770460083455E-3</v>
      </c>
      <c r="N22" s="12">
        <f t="shared" si="9"/>
        <v>7.545591476371688E-2</v>
      </c>
      <c r="P22" s="20" t="s">
        <v>37</v>
      </c>
      <c r="Q22" s="15">
        <v>1.0503236330756975</v>
      </c>
      <c r="R22" s="15">
        <v>0.86998199451651181</v>
      </c>
      <c r="S22" s="12">
        <f t="shared" si="30"/>
        <v>0.97534011446431801</v>
      </c>
      <c r="T22" s="12">
        <f t="shared" si="31"/>
        <v>-0.10535811994780619</v>
      </c>
      <c r="U22" s="12">
        <f t="shared" si="10"/>
        <v>1.1100333438936318E-2</v>
      </c>
      <c r="V22" s="30">
        <f t="shared" si="32"/>
        <v>1.0794267721853101E-2</v>
      </c>
      <c r="W22" s="32">
        <f t="shared" si="33"/>
        <v>-0.11368561378244946</v>
      </c>
      <c r="X22" s="12">
        <f t="shared" si="34"/>
        <v>-1.2271529512909523E-3</v>
      </c>
      <c r="Y22" s="12">
        <f t="shared" si="56"/>
        <v>1.1651621565103974E-4</v>
      </c>
      <c r="Z22" s="12">
        <f t="shared" si="57"/>
        <v>1.2924418781092262E-2</v>
      </c>
      <c r="AA22" s="12">
        <f t="shared" si="36"/>
        <v>6.9347153566021551E-5</v>
      </c>
      <c r="AB22" s="12">
        <f t="shared" si="37"/>
        <v>1.1100333438936318E-2</v>
      </c>
      <c r="AC22" s="12">
        <f t="shared" si="38"/>
        <v>0.12110379365536002</v>
      </c>
      <c r="AE22" s="20" t="s">
        <v>37</v>
      </c>
      <c r="AF22" s="15">
        <v>1.0503236330756975</v>
      </c>
      <c r="AG22" s="15">
        <v>0.93793755133463619</v>
      </c>
      <c r="AH22" s="12">
        <f t="shared" si="39"/>
        <v>0.99885653884812298</v>
      </c>
      <c r="AI22" s="12">
        <f t="shared" si="40"/>
        <v>-6.0918987513486789E-2</v>
      </c>
      <c r="AJ22" s="12">
        <f t="shared" si="12"/>
        <v>3.7111230396683591E-3</v>
      </c>
      <c r="AK22" s="30">
        <f t="shared" si="41"/>
        <v>1.0794267721853101E-2</v>
      </c>
      <c r="AL22" s="31">
        <f t="shared" si="42"/>
        <v>-6.3830667167491528E-2</v>
      </c>
      <c r="AM22" s="12">
        <f t="shared" si="43"/>
        <v>-6.8900531027040238E-4</v>
      </c>
      <c r="AN22" s="12">
        <f t="shared" si="58"/>
        <v>1.1651621565103974E-4</v>
      </c>
      <c r="AO22" s="12">
        <f t="shared" si="59"/>
        <v>4.0743540710470811E-3</v>
      </c>
      <c r="AP22" s="12">
        <f t="shared" si="44"/>
        <v>8.4778784075451596E-6</v>
      </c>
      <c r="AQ22" s="12">
        <f t="shared" si="15"/>
        <v>3.7111230396683591E-3</v>
      </c>
      <c r="AR22" s="12">
        <f t="shared" si="16"/>
        <v>6.4949939819343244E-2</v>
      </c>
      <c r="AT22" s="20" t="s">
        <v>37</v>
      </c>
      <c r="AU22" s="15">
        <v>1.0503236330756975</v>
      </c>
      <c r="AV22" s="15">
        <v>0.96200774775231823</v>
      </c>
      <c r="AW22" s="12">
        <f t="shared" si="45"/>
        <v>0.99235579799173312</v>
      </c>
      <c r="AX22" s="12">
        <f t="shared" si="17"/>
        <v>-3.0348050239414892E-2</v>
      </c>
      <c r="AY22" s="12">
        <f t="shared" si="18"/>
        <v>9.2100415333405032E-4</v>
      </c>
      <c r="AZ22" s="30">
        <f t="shared" si="46"/>
        <v>1.0794267721853101E-2</v>
      </c>
      <c r="BA22" s="30">
        <f t="shared" si="47"/>
        <v>-3.290039862165417E-2</v>
      </c>
      <c r="BB22" s="12">
        <f t="shared" si="48"/>
        <v>-3.5513571087782185E-4</v>
      </c>
      <c r="BC22" s="12">
        <f t="shared" si="60"/>
        <v>1.1651621565103974E-4</v>
      </c>
      <c r="BD22" s="12">
        <f t="shared" si="61"/>
        <v>1.0824362294637436E-3</v>
      </c>
      <c r="BE22" s="12">
        <f t="shared" si="49"/>
        <v>6.5144822643194586E-6</v>
      </c>
      <c r="BF22" s="12">
        <f t="shared" si="21"/>
        <v>9.2100415333405032E-4</v>
      </c>
      <c r="BG22" s="12">
        <f t="shared" si="22"/>
        <v>3.1546575700997788E-2</v>
      </c>
      <c r="BI22" s="20" t="s">
        <v>37</v>
      </c>
      <c r="BJ22" s="15">
        <v>1.0503236330756975</v>
      </c>
      <c r="BK22" s="15">
        <v>0.90386904439338533</v>
      </c>
      <c r="BL22" s="12">
        <f t="shared" si="50"/>
        <v>1.0107242113616659</v>
      </c>
      <c r="BM22" s="12">
        <f t="shared" si="23"/>
        <v>-0.10685516696828057</v>
      </c>
      <c r="BN22" s="12">
        <f t="shared" si="24"/>
        <v>1.1418026707819119E-2</v>
      </c>
      <c r="BO22" s="30">
        <f t="shared" si="51"/>
        <v>1.0794267721853101E-2</v>
      </c>
      <c r="BP22" s="30">
        <f t="shared" si="52"/>
        <v>-0.10714931010144946</v>
      </c>
      <c r="BQ22" s="12">
        <f t="shared" si="25"/>
        <v>-1.1565983394469044E-3</v>
      </c>
      <c r="BR22" s="12">
        <f t="shared" si="62"/>
        <v>1.1651621565103974E-4</v>
      </c>
      <c r="BS22" s="12">
        <f t="shared" si="63"/>
        <v>1.1480974655216579E-2</v>
      </c>
      <c r="BT22" s="12">
        <f t="shared" si="53"/>
        <v>8.6520182790410934E-8</v>
      </c>
      <c r="BU22" s="12">
        <f t="shared" si="28"/>
        <v>1.1418026707819119E-2</v>
      </c>
      <c r="BV22" s="12">
        <f t="shared" si="29"/>
        <v>0.11821974392318568</v>
      </c>
    </row>
    <row r="23" spans="1:74" x14ac:dyDescent="0.25">
      <c r="A23" s="20" t="s">
        <v>38</v>
      </c>
      <c r="B23" s="15">
        <v>1.0703723217463719</v>
      </c>
      <c r="C23" s="15">
        <v>0.9197547335232007</v>
      </c>
      <c r="D23" s="12">
        <f t="shared" si="0"/>
        <v>0.9601521848139849</v>
      </c>
      <c r="E23" s="12">
        <f t="shared" si="1"/>
        <v>-4.0397451290784203E-2</v>
      </c>
      <c r="F23" s="12">
        <f t="shared" si="2"/>
        <v>1.6319540707912823E-3</v>
      </c>
      <c r="G23" s="12">
        <f t="shared" si="3"/>
        <v>3.0842956392527432E-2</v>
      </c>
      <c r="H23" s="12">
        <f t="shared" si="4"/>
        <v>-7.1095817670497552E-2</v>
      </c>
      <c r="I23" s="12">
        <f t="shared" si="5"/>
        <v>-2.1928052041022372E-3</v>
      </c>
      <c r="J23" s="12">
        <f t="shared" si="54"/>
        <v>9.5128795903134879E-4</v>
      </c>
      <c r="K23" s="12">
        <f t="shared" si="55"/>
        <v>5.0546152902366318E-3</v>
      </c>
      <c r="L23" s="12">
        <f t="shared" si="7"/>
        <v>9.4238969838311487E-4</v>
      </c>
      <c r="M23" s="12">
        <f t="shared" si="8"/>
        <v>1.6319540707912823E-3</v>
      </c>
      <c r="N23" s="12">
        <f t="shared" si="9"/>
        <v>4.3921982479000941E-2</v>
      </c>
      <c r="P23" s="20" t="s">
        <v>38</v>
      </c>
      <c r="Q23" s="15">
        <v>1.0703723217463719</v>
      </c>
      <c r="R23" s="15">
        <v>0.90106892131845395</v>
      </c>
      <c r="S23" s="12">
        <f t="shared" si="30"/>
        <v>0.95987307810763012</v>
      </c>
      <c r="T23" s="12">
        <f t="shared" si="31"/>
        <v>-5.8804156789176165E-2</v>
      </c>
      <c r="U23" s="12">
        <f t="shared" si="10"/>
        <v>3.4579288556860132E-3</v>
      </c>
      <c r="V23" s="30">
        <f t="shared" si="32"/>
        <v>3.0842956392527432E-2</v>
      </c>
      <c r="W23" s="32">
        <f t="shared" si="33"/>
        <v>-8.2598686980507319E-2</v>
      </c>
      <c r="X23" s="12">
        <f t="shared" si="34"/>
        <v>-2.5475877006198105E-3</v>
      </c>
      <c r="Y23" s="12">
        <f t="shared" si="56"/>
        <v>9.5128795903134879E-4</v>
      </c>
      <c r="Z23" s="12">
        <f t="shared" si="57"/>
        <v>6.8225430909038291E-3</v>
      </c>
      <c r="AA23" s="12">
        <f t="shared" si="36"/>
        <v>5.6617966702616975E-4</v>
      </c>
      <c r="AB23" s="12">
        <f t="shared" si="37"/>
        <v>3.4579288556860132E-3</v>
      </c>
      <c r="AC23" s="12">
        <f t="shared" si="38"/>
        <v>6.5260442789585149E-2</v>
      </c>
      <c r="AE23" s="20" t="s">
        <v>38</v>
      </c>
      <c r="AF23" s="15">
        <v>1.0703723217463719</v>
      </c>
      <c r="AG23" s="15">
        <v>0.98185868523851227</v>
      </c>
      <c r="AH23" s="12">
        <f t="shared" si="39"/>
        <v>0.99344854264160909</v>
      </c>
      <c r="AI23" s="12">
        <f t="shared" si="40"/>
        <v>-1.1589857403096815E-2</v>
      </c>
      <c r="AJ23" s="12">
        <f t="shared" si="12"/>
        <v>1.3432479462411803E-4</v>
      </c>
      <c r="AK23" s="30">
        <f t="shared" si="41"/>
        <v>3.0842956392527432E-2</v>
      </c>
      <c r="AL23" s="31">
        <f t="shared" si="42"/>
        <v>-1.9909533263615442E-2</v>
      </c>
      <c r="AM23" s="12">
        <f t="shared" si="43"/>
        <v>-6.1406886624526546E-4</v>
      </c>
      <c r="AN23" s="12">
        <f t="shared" si="58"/>
        <v>9.5128795903134879E-4</v>
      </c>
      <c r="AO23" s="12">
        <f t="shared" si="59"/>
        <v>3.9638951477500976E-4</v>
      </c>
      <c r="AP23" s="12">
        <f t="shared" si="44"/>
        <v>6.921700642409636E-5</v>
      </c>
      <c r="AQ23" s="12">
        <f t="shared" si="15"/>
        <v>1.3432479462411803E-4</v>
      </c>
      <c r="AR23" s="12">
        <f t="shared" si="16"/>
        <v>1.1803997436027586E-2</v>
      </c>
      <c r="AT23" s="20" t="s">
        <v>38</v>
      </c>
      <c r="AU23" s="15">
        <v>1.0703723217463719</v>
      </c>
      <c r="AV23" s="15">
        <v>0.96445885929324549</v>
      </c>
      <c r="AW23" s="12">
        <f t="shared" si="45"/>
        <v>0.98761520424205096</v>
      </c>
      <c r="AX23" s="12">
        <f t="shared" si="17"/>
        <v>-2.3156344948805474E-2</v>
      </c>
      <c r="AY23" s="12">
        <f t="shared" si="18"/>
        <v>5.3621631138806882E-4</v>
      </c>
      <c r="AZ23" s="30">
        <f t="shared" si="46"/>
        <v>3.0842956392527432E-2</v>
      </c>
      <c r="BA23" s="30">
        <f t="shared" si="47"/>
        <v>-3.0449287080726917E-2</v>
      </c>
      <c r="BB23" s="12">
        <f t="shared" si="48"/>
        <v>-9.3914603361440919E-4</v>
      </c>
      <c r="BC23" s="12">
        <f t="shared" si="60"/>
        <v>9.5128795903134879E-4</v>
      </c>
      <c r="BD23" s="12">
        <f t="shared" si="61"/>
        <v>9.2715908372452307E-4</v>
      </c>
      <c r="BE23" s="12">
        <f t="shared" si="49"/>
        <v>5.318700493955488E-5</v>
      </c>
      <c r="BF23" s="12">
        <f t="shared" si="21"/>
        <v>5.3621631138806882E-4</v>
      </c>
      <c r="BG23" s="12">
        <f t="shared" si="22"/>
        <v>2.4009676230020243E-2</v>
      </c>
      <c r="BI23" s="20" t="s">
        <v>38</v>
      </c>
      <c r="BJ23" s="15">
        <v>1.0703723217463719</v>
      </c>
      <c r="BK23" s="15">
        <v>0.97196196292506531</v>
      </c>
      <c r="BL23" s="12">
        <f t="shared" si="50"/>
        <v>1.0101778858254207</v>
      </c>
      <c r="BM23" s="12">
        <f t="shared" si="23"/>
        <v>-3.8215922900355359E-2</v>
      </c>
      <c r="BN23" s="12">
        <f t="shared" si="24"/>
        <v>1.4604567631259051E-3</v>
      </c>
      <c r="BO23" s="30">
        <f t="shared" si="51"/>
        <v>3.0842956392527432E-2</v>
      </c>
      <c r="BP23" s="30">
        <f t="shared" si="52"/>
        <v>-3.9056391569769477E-2</v>
      </c>
      <c r="BQ23" s="12">
        <f t="shared" si="25"/>
        <v>-1.204614582035876E-3</v>
      </c>
      <c r="BR23" s="12">
        <f t="shared" si="62"/>
        <v>9.5128795903134879E-4</v>
      </c>
      <c r="BS23" s="12">
        <f t="shared" si="63"/>
        <v>1.5254017224511603E-3</v>
      </c>
      <c r="BT23" s="12">
        <f t="shared" si="53"/>
        <v>7.063875842667386E-7</v>
      </c>
      <c r="BU23" s="12">
        <f t="shared" si="28"/>
        <v>1.4604567631259051E-3</v>
      </c>
      <c r="BV23" s="12">
        <f t="shared" si="29"/>
        <v>3.9318331743504312E-2</v>
      </c>
    </row>
    <row r="24" spans="1:74" x14ac:dyDescent="0.25">
      <c r="A24" s="20" t="s">
        <v>39</v>
      </c>
      <c r="B24" s="15">
        <v>1.0685244654595702</v>
      </c>
      <c r="C24" s="15">
        <v>0.95119626289956827</v>
      </c>
      <c r="D24" s="12">
        <f t="shared" si="0"/>
        <v>0.96199137845636318</v>
      </c>
      <c r="E24" s="12">
        <f t="shared" si="1"/>
        <v>-1.079511555679491E-2</v>
      </c>
      <c r="F24" s="12">
        <f t="shared" si="2"/>
        <v>1.1653451988455547E-4</v>
      </c>
      <c r="G24" s="12">
        <f t="shared" si="3"/>
        <v>2.8995100105725813E-2</v>
      </c>
      <c r="H24" s="12">
        <f t="shared" si="4"/>
        <v>-3.965428829412998E-2</v>
      </c>
      <c r="I24" s="12">
        <f t="shared" si="5"/>
        <v>-1.1497800587096101E-3</v>
      </c>
      <c r="J24" s="12">
        <f t="shared" si="54"/>
        <v>8.4071583014106105E-4</v>
      </c>
      <c r="K24" s="12">
        <f t="shared" si="55"/>
        <v>1.572462580113974E-3</v>
      </c>
      <c r="L24" s="12">
        <f t="shared" si="7"/>
        <v>8.3285185108334379E-4</v>
      </c>
      <c r="M24" s="12">
        <f t="shared" si="8"/>
        <v>1.1653451988455547E-4</v>
      </c>
      <c r="N24" s="12">
        <f t="shared" si="9"/>
        <v>1.1348988613441082E-2</v>
      </c>
      <c r="P24" s="20" t="s">
        <v>39</v>
      </c>
      <c r="Q24" s="15">
        <v>1.0685244654595702</v>
      </c>
      <c r="R24" s="15">
        <v>0.94139065069297623</v>
      </c>
      <c r="S24" s="12">
        <f t="shared" si="30"/>
        <v>0.96129865066448772</v>
      </c>
      <c r="T24" s="12">
        <f t="shared" si="31"/>
        <v>-1.9907999971511492E-2</v>
      </c>
      <c r="U24" s="12">
        <f t="shared" si="10"/>
        <v>3.9632846286570154E-4</v>
      </c>
      <c r="V24" s="30">
        <f t="shared" si="32"/>
        <v>2.8995100105725813E-2</v>
      </c>
      <c r="W24" s="32">
        <f t="shared" si="33"/>
        <v>-4.2276957605985044E-2</v>
      </c>
      <c r="X24" s="12">
        <f t="shared" si="34"/>
        <v>-1.2258246179510626E-3</v>
      </c>
      <c r="Y24" s="12">
        <f t="shared" si="56"/>
        <v>8.4071583014106105E-4</v>
      </c>
      <c r="Z24" s="12">
        <f t="shared" si="57"/>
        <v>1.7873411444182567E-3</v>
      </c>
      <c r="AA24" s="12">
        <f t="shared" si="36"/>
        <v>5.0037026565287262E-4</v>
      </c>
      <c r="AB24" s="12">
        <f t="shared" si="37"/>
        <v>3.9632846286570154E-4</v>
      </c>
      <c r="AC24" s="12">
        <f t="shared" si="38"/>
        <v>2.1147437524323E-2</v>
      </c>
      <c r="AE24" s="20" t="s">
        <v>39</v>
      </c>
      <c r="AF24" s="15">
        <v>1.0685244654595702</v>
      </c>
      <c r="AG24" s="15">
        <v>1.0138940728967023</v>
      </c>
      <c r="AH24" s="12">
        <f t="shared" si="39"/>
        <v>0.99394698919606239</v>
      </c>
      <c r="AI24" s="12">
        <f t="shared" si="40"/>
        <v>1.9947083700639912E-2</v>
      </c>
      <c r="AJ24" s="12">
        <f t="shared" si="12"/>
        <v>3.9788614816033444E-4</v>
      </c>
      <c r="AK24" s="30">
        <f t="shared" si="41"/>
        <v>2.8995100105725813E-2</v>
      </c>
      <c r="AL24" s="31">
        <f t="shared" si="42"/>
        <v>1.2125854394574587E-2</v>
      </c>
      <c r="AM24" s="12">
        <f t="shared" si="43"/>
        <v>3.5159036203814543E-4</v>
      </c>
      <c r="AN24" s="12">
        <f t="shared" si="58"/>
        <v>8.4071583014106105E-4</v>
      </c>
      <c r="AO24" s="12">
        <f t="shared" si="59"/>
        <v>1.4703634479842383E-4</v>
      </c>
      <c r="AP24" s="12">
        <f t="shared" si="44"/>
        <v>6.1171627858055085E-5</v>
      </c>
      <c r="AQ24" s="12">
        <f t="shared" si="15"/>
        <v>3.9788614816033444E-4</v>
      </c>
      <c r="AR24" s="12">
        <f t="shared" si="16"/>
        <v>1.9673735387022193E-2</v>
      </c>
      <c r="AT24" s="20" t="s">
        <v>39</v>
      </c>
      <c r="AU24" s="15">
        <v>1.0685244654595702</v>
      </c>
      <c r="AV24" s="15">
        <v>0.97159144169478817</v>
      </c>
      <c r="AW24" s="12">
        <f t="shared" si="45"/>
        <v>0.98805213735560349</v>
      </c>
      <c r="AX24" s="12">
        <f t="shared" si="17"/>
        <v>-1.6460695660815317E-2</v>
      </c>
      <c r="AY24" s="12">
        <f t="shared" si="18"/>
        <v>2.709545016379842E-4</v>
      </c>
      <c r="AZ24" s="30">
        <f t="shared" si="46"/>
        <v>2.8995100105725813E-2</v>
      </c>
      <c r="BA24" s="30">
        <f t="shared" si="47"/>
        <v>-2.331670467918423E-2</v>
      </c>
      <c r="BB24" s="12">
        <f t="shared" si="48"/>
        <v>-6.7607018630859222E-4</v>
      </c>
      <c r="BC24" s="12">
        <f t="shared" si="60"/>
        <v>8.4071583014106105E-4</v>
      </c>
      <c r="BD24" s="12">
        <f t="shared" si="61"/>
        <v>5.4366871709629182E-4</v>
      </c>
      <c r="BE24" s="12">
        <f t="shared" si="49"/>
        <v>4.7004859659955877E-5</v>
      </c>
      <c r="BF24" s="12">
        <f t="shared" si="21"/>
        <v>2.709545016379842E-4</v>
      </c>
      <c r="BG24" s="12">
        <f t="shared" si="22"/>
        <v>1.6941993264269831E-2</v>
      </c>
      <c r="BI24" s="20" t="s">
        <v>39</v>
      </c>
      <c r="BJ24" s="15">
        <v>1.0685244654595702</v>
      </c>
      <c r="BK24" s="15">
        <v>0.98039311830383369</v>
      </c>
      <c r="BL24" s="12">
        <f t="shared" si="50"/>
        <v>1.0102282397958662</v>
      </c>
      <c r="BM24" s="12">
        <f t="shared" si="23"/>
        <v>-2.983512149203249E-2</v>
      </c>
      <c r="BN24" s="12">
        <f t="shared" si="24"/>
        <v>8.9013447444433896E-4</v>
      </c>
      <c r="BO24" s="30">
        <f t="shared" si="51"/>
        <v>2.8995100105725813E-2</v>
      </c>
      <c r="BP24" s="30">
        <f t="shared" si="52"/>
        <v>-3.0625236191001104E-2</v>
      </c>
      <c r="BQ24" s="12">
        <f t="shared" si="25"/>
        <v>-8.8798178911957408E-4</v>
      </c>
      <c r="BR24" s="12">
        <f t="shared" si="62"/>
        <v>8.4071583014106105E-4</v>
      </c>
      <c r="BS24" s="12">
        <f t="shared" si="63"/>
        <v>9.3790509175460375E-4</v>
      </c>
      <c r="BT24" s="12">
        <f t="shared" si="53"/>
        <v>6.2428123752626296E-7</v>
      </c>
      <c r="BU24" s="12">
        <f t="shared" si="28"/>
        <v>8.9013447444433896E-4</v>
      </c>
      <c r="BV24" s="12">
        <f t="shared" si="29"/>
        <v>3.043179407832837E-2</v>
      </c>
    </row>
    <row r="25" spans="1:74" x14ac:dyDescent="0.25">
      <c r="A25" s="20" t="s">
        <v>40</v>
      </c>
      <c r="B25" s="15">
        <v>1.0472037931260028</v>
      </c>
      <c r="C25" s="15">
        <v>1.0072887749131698</v>
      </c>
      <c r="D25" s="12">
        <f t="shared" si="0"/>
        <v>0.98321210069932707</v>
      </c>
      <c r="E25" s="12">
        <f t="shared" si="1"/>
        <v>2.4076674213842741E-2</v>
      </c>
      <c r="F25" s="12">
        <f t="shared" si="2"/>
        <v>5.7968624119952004E-4</v>
      </c>
      <c r="G25" s="12">
        <f t="shared" si="3"/>
        <v>7.6744277721583209E-3</v>
      </c>
      <c r="H25" s="12">
        <f t="shared" si="4"/>
        <v>1.6438223719471567E-2</v>
      </c>
      <c r="I25" s="12">
        <f t="shared" si="5"/>
        <v>1.2615396063766425E-4</v>
      </c>
      <c r="J25" s="12">
        <f t="shared" si="54"/>
        <v>5.8896841630074931E-5</v>
      </c>
      <c r="K25" s="12">
        <f t="shared" si="55"/>
        <v>2.7021519905139768E-4</v>
      </c>
      <c r="L25" s="12">
        <f t="shared" si="7"/>
        <v>5.8345925954959231E-5</v>
      </c>
      <c r="M25" s="12">
        <f t="shared" si="8"/>
        <v>5.7968624119952004E-4</v>
      </c>
      <c r="N25" s="12">
        <f t="shared" si="9"/>
        <v>2.3902454602373779E-2</v>
      </c>
      <c r="P25" s="20" t="s">
        <v>40</v>
      </c>
      <c r="Q25" s="15">
        <v>1.0472037931260028</v>
      </c>
      <c r="R25" s="15">
        <v>0.98545782213904476</v>
      </c>
      <c r="S25" s="12">
        <f t="shared" si="30"/>
        <v>0.9777469889847229</v>
      </c>
      <c r="T25" s="12">
        <f t="shared" si="31"/>
        <v>7.7108331543218611E-3</v>
      </c>
      <c r="U25" s="12">
        <f t="shared" si="10"/>
        <v>5.9456947933789225E-5</v>
      </c>
      <c r="V25" s="30">
        <f t="shared" si="32"/>
        <v>7.6744277721583209E-3</v>
      </c>
      <c r="W25" s="32">
        <f t="shared" si="33"/>
        <v>1.7902138400834877E-3</v>
      </c>
      <c r="X25" s="12">
        <f t="shared" si="34"/>
        <v>1.3738866812438914E-5</v>
      </c>
      <c r="Y25" s="12">
        <f t="shared" si="56"/>
        <v>5.8896841630074931E-5</v>
      </c>
      <c r="Z25" s="12">
        <f t="shared" si="57"/>
        <v>3.2048655932264674E-6</v>
      </c>
      <c r="AA25" s="12">
        <f t="shared" si="36"/>
        <v>3.5053733064132466E-5</v>
      </c>
      <c r="AB25" s="12">
        <f t="shared" si="37"/>
        <v>5.9456947933789225E-5</v>
      </c>
      <c r="AC25" s="12">
        <f t="shared" si="38"/>
        <v>7.8246201725657299E-3</v>
      </c>
      <c r="AE25" s="20" t="s">
        <v>40</v>
      </c>
      <c r="AF25" s="15">
        <v>1.0472037931260028</v>
      </c>
      <c r="AG25" s="15">
        <v>1.0074412640635342</v>
      </c>
      <c r="AH25" s="12">
        <f t="shared" si="39"/>
        <v>0.99969809426803236</v>
      </c>
      <c r="AI25" s="12">
        <f t="shared" si="40"/>
        <v>7.7431697955018253E-3</v>
      </c>
      <c r="AJ25" s="12">
        <f t="shared" si="12"/>
        <v>5.9956678481971777E-5</v>
      </c>
      <c r="AK25" s="30">
        <f t="shared" si="41"/>
        <v>7.6744277721583209E-3</v>
      </c>
      <c r="AL25" s="31">
        <f t="shared" si="42"/>
        <v>5.6730455614064645E-3</v>
      </c>
      <c r="AM25" s="12">
        <f t="shared" si="43"/>
        <v>4.3537378409177264E-5</v>
      </c>
      <c r="AN25" s="12">
        <f t="shared" si="58"/>
        <v>5.8896841630074931E-5</v>
      </c>
      <c r="AO25" s="12">
        <f t="shared" si="59"/>
        <v>3.218344594179359E-5</v>
      </c>
      <c r="AP25" s="12">
        <f t="shared" si="44"/>
        <v>4.2854143445889039E-6</v>
      </c>
      <c r="AQ25" s="12">
        <f t="shared" si="15"/>
        <v>5.9956678481971777E-5</v>
      </c>
      <c r="AR25" s="12">
        <f t="shared" si="16"/>
        <v>7.6859764154086734E-3</v>
      </c>
      <c r="AT25" s="20" t="s">
        <v>40</v>
      </c>
      <c r="AU25" s="15">
        <v>1.0472037931260028</v>
      </c>
      <c r="AV25" s="15">
        <v>0.98878430284794294</v>
      </c>
      <c r="AW25" s="12">
        <f t="shared" si="45"/>
        <v>0.99309349680128989</v>
      </c>
      <c r="AX25" s="12">
        <f t="shared" si="17"/>
        <v>-4.3091939533469459E-3</v>
      </c>
      <c r="AY25" s="12">
        <f t="shared" si="18"/>
        <v>1.8569152527561881E-5</v>
      </c>
      <c r="AZ25" s="30">
        <f t="shared" si="46"/>
        <v>7.6744277721583209E-3</v>
      </c>
      <c r="BA25" s="30">
        <f t="shared" si="47"/>
        <v>-6.1238435260294599E-3</v>
      </c>
      <c r="BB25" s="12">
        <f t="shared" si="48"/>
        <v>-4.6996994828512424E-5</v>
      </c>
      <c r="BC25" s="12">
        <f t="shared" si="60"/>
        <v>5.8896841630074931E-5</v>
      </c>
      <c r="BD25" s="12">
        <f t="shared" si="61"/>
        <v>3.7501459531292927E-5</v>
      </c>
      <c r="BE25" s="12">
        <f t="shared" si="49"/>
        <v>3.2929530716368309E-6</v>
      </c>
      <c r="BF25" s="12">
        <f t="shared" si="21"/>
        <v>1.8569152527561881E-5</v>
      </c>
      <c r="BG25" s="12">
        <f t="shared" si="22"/>
        <v>4.3580727777892542E-3</v>
      </c>
      <c r="BI25" s="20" t="s">
        <v>40</v>
      </c>
      <c r="BJ25" s="15">
        <v>1.0472037931260028</v>
      </c>
      <c r="BK25" s="15">
        <v>0.89766938582885247</v>
      </c>
      <c r="BL25" s="12">
        <f t="shared" si="50"/>
        <v>1.0108092268088862</v>
      </c>
      <c r="BM25" s="12">
        <f t="shared" si="23"/>
        <v>-0.11313984098003371</v>
      </c>
      <c r="BN25" s="12">
        <f t="shared" si="24"/>
        <v>1.2800623616987316E-2</v>
      </c>
      <c r="BO25" s="30">
        <f t="shared" si="51"/>
        <v>7.6744277721583209E-3</v>
      </c>
      <c r="BP25" s="30">
        <f t="shared" si="52"/>
        <v>-0.11334896866598232</v>
      </c>
      <c r="BQ25" s="12">
        <f t="shared" si="25"/>
        <v>-8.6988847307571801E-4</v>
      </c>
      <c r="BR25" s="12">
        <f t="shared" si="62"/>
        <v>5.8896841630074931E-5</v>
      </c>
      <c r="BS25" s="12">
        <f t="shared" si="63"/>
        <v>1.2847988697641841E-2</v>
      </c>
      <c r="BT25" s="12">
        <f t="shared" si="53"/>
        <v>4.3734389030219139E-8</v>
      </c>
      <c r="BU25" s="12">
        <f t="shared" si="28"/>
        <v>1.2800623616987316E-2</v>
      </c>
      <c r="BV25" s="12">
        <f t="shared" si="29"/>
        <v>0.12603731704135968</v>
      </c>
    </row>
    <row r="26" spans="1:74" x14ac:dyDescent="0.25">
      <c r="A26" s="20" t="s">
        <v>41</v>
      </c>
      <c r="B26" s="15">
        <v>1.0418688283203368</v>
      </c>
      <c r="C26" s="15">
        <v>1.0449116042242119</v>
      </c>
      <c r="D26" s="12">
        <f t="shared" si="0"/>
        <v>0.98852205549558292</v>
      </c>
      <c r="E26" s="12">
        <f t="shared" si="1"/>
        <v>5.6389548728629002E-2</v>
      </c>
      <c r="F26" s="12">
        <f t="shared" si="2"/>
        <v>3.1797812058184248E-3</v>
      </c>
      <c r="G26" s="12">
        <f t="shared" si="3"/>
        <v>2.339462966492345E-3</v>
      </c>
      <c r="H26" s="12">
        <f t="shared" si="4"/>
        <v>5.4061053030513673E-2</v>
      </c>
      <c r="I26" s="12">
        <f t="shared" si="5"/>
        <v>1.2647383149446551E-4</v>
      </c>
      <c r="J26" s="12">
        <f t="shared" si="54"/>
        <v>5.4730869715891627E-6</v>
      </c>
      <c r="K26" s="12">
        <f t="shared" si="55"/>
        <v>2.9225974547680117E-3</v>
      </c>
      <c r="L26" s="12">
        <f t="shared" si="7"/>
        <v>5.4218922161415945E-6</v>
      </c>
      <c r="M26" s="12">
        <f t="shared" si="8"/>
        <v>3.1797812058184248E-3</v>
      </c>
      <c r="N26" s="12">
        <f t="shared" si="9"/>
        <v>5.3965855581147526E-2</v>
      </c>
      <c r="P26" s="20" t="s">
        <v>41</v>
      </c>
      <c r="Q26" s="15">
        <v>1.0418688283203368</v>
      </c>
      <c r="R26" s="15">
        <v>1.0687758489716683</v>
      </c>
      <c r="S26" s="12">
        <f t="shared" si="30"/>
        <v>0.98186277410994072</v>
      </c>
      <c r="T26" s="12">
        <f t="shared" si="31"/>
        <v>8.6913074861727613E-2</v>
      </c>
      <c r="U26" s="12">
        <f t="shared" si="10"/>
        <v>7.5538825819202685E-3</v>
      </c>
      <c r="V26" s="30">
        <f t="shared" si="32"/>
        <v>2.339462966492345E-3</v>
      </c>
      <c r="W26" s="32">
        <f t="shared" si="33"/>
        <v>8.5108240672707058E-2</v>
      </c>
      <c r="X26" s="12">
        <f t="shared" si="34"/>
        <v>1.9910757719711569E-4</v>
      </c>
      <c r="Y26" s="12">
        <f t="shared" si="56"/>
        <v>5.4730869715891627E-6</v>
      </c>
      <c r="Z26" s="12">
        <f t="shared" si="57"/>
        <v>7.2434126304034277E-3</v>
      </c>
      <c r="AA26" s="12">
        <f t="shared" si="36"/>
        <v>3.257426449857482E-6</v>
      </c>
      <c r="AB26" s="12">
        <f t="shared" si="37"/>
        <v>7.5538825819202685E-3</v>
      </c>
      <c r="AC26" s="12">
        <f t="shared" si="38"/>
        <v>8.1320208484643206E-2</v>
      </c>
      <c r="AE26" s="20" t="s">
        <v>41</v>
      </c>
      <c r="AF26" s="15">
        <v>1.0418688283203368</v>
      </c>
      <c r="AG26" s="15">
        <v>1.0188359562433196</v>
      </c>
      <c r="AH26" s="12">
        <f t="shared" si="39"/>
        <v>1.001137164418946</v>
      </c>
      <c r="AI26" s="12">
        <f t="shared" si="40"/>
        <v>1.7698791824373616E-2</v>
      </c>
      <c r="AJ26" s="12">
        <f t="shared" si="12"/>
        <v>3.1324723204251439E-4</v>
      </c>
      <c r="AK26" s="30">
        <f t="shared" si="41"/>
        <v>2.339462966492345E-3</v>
      </c>
      <c r="AL26" s="31">
        <f t="shared" si="42"/>
        <v>1.7067737741191857E-2</v>
      </c>
      <c r="AM26" s="12">
        <f t="shared" si="43"/>
        <v>3.9929340367322058E-5</v>
      </c>
      <c r="AN26" s="12">
        <f t="shared" si="58"/>
        <v>5.4730869715891627E-6</v>
      </c>
      <c r="AO26" s="12">
        <f t="shared" si="59"/>
        <v>2.9130767160210491E-4</v>
      </c>
      <c r="AP26" s="12">
        <f t="shared" si="44"/>
        <v>3.9822925590037044E-7</v>
      </c>
      <c r="AQ26" s="12">
        <f t="shared" si="15"/>
        <v>3.1324723204251439E-4</v>
      </c>
      <c r="AR26" s="12">
        <f t="shared" si="16"/>
        <v>1.7371581475817851E-2</v>
      </c>
      <c r="AT26" s="20" t="s">
        <v>41</v>
      </c>
      <c r="AU26" s="15">
        <v>1.0418688283203368</v>
      </c>
      <c r="AV26" s="15">
        <v>1.019028859386466</v>
      </c>
      <c r="AW26" s="12">
        <f t="shared" si="45"/>
        <v>0.99435497086714775</v>
      </c>
      <c r="AX26" s="12">
        <f t="shared" si="17"/>
        <v>2.4673888519318288E-2</v>
      </c>
      <c r="AY26" s="12">
        <f t="shared" si="18"/>
        <v>6.0880077466374683E-4</v>
      </c>
      <c r="AZ26" s="30">
        <f t="shared" si="46"/>
        <v>2.339462966492345E-3</v>
      </c>
      <c r="BA26" s="30">
        <f t="shared" si="47"/>
        <v>2.4120713012493633E-2</v>
      </c>
      <c r="BB26" s="12">
        <f t="shared" si="48"/>
        <v>5.6429514818118865E-5</v>
      </c>
      <c r="BC26" s="12">
        <f t="shared" si="60"/>
        <v>5.4730869715891627E-6</v>
      </c>
      <c r="BD26" s="12">
        <f t="shared" si="61"/>
        <v>5.8180879623107972E-4</v>
      </c>
      <c r="BE26" s="12">
        <f t="shared" si="49"/>
        <v>3.0600314135071354E-7</v>
      </c>
      <c r="BF26" s="12">
        <f t="shared" si="21"/>
        <v>6.0880077466374683E-4</v>
      </c>
      <c r="BG26" s="12">
        <f t="shared" si="22"/>
        <v>2.4213140081404436E-2</v>
      </c>
      <c r="BI26" s="20" t="s">
        <v>41</v>
      </c>
      <c r="BJ26" s="15">
        <v>1.0418688283203368</v>
      </c>
      <c r="BK26" s="15">
        <v>1.0384837020539688</v>
      </c>
      <c r="BL26" s="12">
        <f t="shared" si="50"/>
        <v>1.010954604272529</v>
      </c>
      <c r="BM26" s="12">
        <f t="shared" si="23"/>
        <v>2.7529097781439749E-2</v>
      </c>
      <c r="BN26" s="12">
        <f t="shared" si="24"/>
        <v>7.5785122466007085E-4</v>
      </c>
      <c r="BO26" s="30">
        <f t="shared" si="51"/>
        <v>2.339462966492345E-3</v>
      </c>
      <c r="BP26" s="30">
        <f t="shared" si="52"/>
        <v>2.746534755913399E-2</v>
      </c>
      <c r="BQ26" s="12">
        <f t="shared" si="25"/>
        <v>6.4254163476434888E-5</v>
      </c>
      <c r="BR26" s="12">
        <f t="shared" si="62"/>
        <v>5.4730869715891627E-6</v>
      </c>
      <c r="BS26" s="12">
        <f t="shared" si="63"/>
        <v>7.5434531654402744E-4</v>
      </c>
      <c r="BT26" s="12">
        <f t="shared" si="53"/>
        <v>4.0640908440336216E-9</v>
      </c>
      <c r="BU26" s="12">
        <f t="shared" si="28"/>
        <v>7.5785122466007085E-4</v>
      </c>
      <c r="BV26" s="12">
        <f t="shared" si="29"/>
        <v>2.6508935794554333E-2</v>
      </c>
    </row>
    <row r="27" spans="1:74" x14ac:dyDescent="0.25">
      <c r="A27" s="21">
        <v>2016</v>
      </c>
      <c r="B27" s="15">
        <v>1.0742701972959416</v>
      </c>
      <c r="C27" s="15">
        <v>1.0072088801102326</v>
      </c>
      <c r="D27" s="12">
        <f t="shared" si="0"/>
        <v>0.95627258228171241</v>
      </c>
      <c r="E27" s="12">
        <f>C27-D27</f>
        <v>5.0936297828520161E-2</v>
      </c>
      <c r="F27" s="12">
        <f>E27^2</f>
        <v>2.5945064364757075E-3</v>
      </c>
      <c r="G27" s="12">
        <f t="shared" si="3"/>
        <v>3.4740831942097206E-2</v>
      </c>
      <c r="H27" s="12">
        <f t="shared" si="4"/>
        <v>1.6358328916534326E-2</v>
      </c>
      <c r="I27" s="12">
        <f>G27*H27</f>
        <v>5.683019557428681E-4</v>
      </c>
      <c r="J27" s="12">
        <f t="shared" si="54"/>
        <v>1.2069254040290415E-3</v>
      </c>
      <c r="K27" s="12">
        <f t="shared" si="55"/>
        <v>2.6759492494152307E-4</v>
      </c>
      <c r="L27" s="12">
        <f t="shared" si="7"/>
        <v>1.1956359340782588E-3</v>
      </c>
      <c r="M27" s="12">
        <f t="shared" ref="M27:M30" si="64">(D27-C27)^2</f>
        <v>2.5945064364757075E-3</v>
      </c>
      <c r="N27" s="12">
        <f>ABS(E27/C27)</f>
        <v>5.0571732273593052E-2</v>
      </c>
      <c r="P27" s="21">
        <v>2016</v>
      </c>
      <c r="Q27" s="15">
        <v>1.0742701972959416</v>
      </c>
      <c r="R27" s="15">
        <v>0.98769332017110889</v>
      </c>
      <c r="S27" s="12">
        <f t="shared" si="30"/>
        <v>0.95686596957153791</v>
      </c>
      <c r="T27" s="12">
        <f>R27-S27</f>
        <v>3.082735059957098E-2</v>
      </c>
      <c r="U27" s="12">
        <f>T27^2</f>
        <v>9.5032554498886927E-4</v>
      </c>
      <c r="V27" s="30">
        <f t="shared" si="32"/>
        <v>3.4740831942097206E-2</v>
      </c>
      <c r="W27" s="32">
        <f t="shared" si="33"/>
        <v>4.0257118721476193E-3</v>
      </c>
      <c r="X27" s="12">
        <f>V27*W27</f>
        <v>1.3985657959758596E-4</v>
      </c>
      <c r="Y27" s="12">
        <f t="shared" si="56"/>
        <v>1.2069254040290415E-3</v>
      </c>
      <c r="Z27" s="12">
        <f t="shared" si="57"/>
        <v>1.6206356077550289E-5</v>
      </c>
      <c r="AA27" s="12">
        <f t="shared" si="36"/>
        <v>7.1832783847531972E-4</v>
      </c>
      <c r="AB27" s="12">
        <f t="shared" si="37"/>
        <v>9.5032554498886927E-4</v>
      </c>
      <c r="AC27" s="12">
        <f>ABS(T27/R27)</f>
        <v>3.121146004534122E-2</v>
      </c>
      <c r="AE27" s="21">
        <v>2016</v>
      </c>
      <c r="AF27" s="15">
        <v>1.0742701972959416</v>
      </c>
      <c r="AG27" s="15">
        <v>1.0039774864327549</v>
      </c>
      <c r="AH27" s="12">
        <f t="shared" si="39"/>
        <v>0.99239711745705961</v>
      </c>
      <c r="AI27" s="12">
        <f>AG27-AH27</f>
        <v>1.1580368975695254E-2</v>
      </c>
      <c r="AJ27" s="12">
        <f>AI27^2</f>
        <v>1.3410494561324517E-4</v>
      </c>
      <c r="AK27" s="30">
        <f t="shared" si="41"/>
        <v>3.4740831942097206E-2</v>
      </c>
      <c r="AL27" s="31">
        <f t="shared" si="42"/>
        <v>2.2092679306271457E-3</v>
      </c>
      <c r="AM27" s="12">
        <f>AK27*AL27</f>
        <v>7.6751805892982539E-5</v>
      </c>
      <c r="AN27" s="12">
        <f t="shared" si="58"/>
        <v>1.2069254040290415E-3</v>
      </c>
      <c r="AO27" s="12">
        <f t="shared" si="59"/>
        <v>4.8808647892975502E-6</v>
      </c>
      <c r="AP27" s="12">
        <f t="shared" si="44"/>
        <v>8.78175347968766E-5</v>
      </c>
      <c r="AQ27" s="12">
        <f t="shared" si="15"/>
        <v>1.3410494561324517E-4</v>
      </c>
      <c r="AR27" s="12">
        <f>ABS(AI27/AG27)</f>
        <v>1.1534490695445383E-2</v>
      </c>
      <c r="AT27" s="21">
        <v>2016</v>
      </c>
      <c r="AU27" s="15">
        <v>1.0742701972959416</v>
      </c>
      <c r="AV27" s="15">
        <v>1.0075204768421178</v>
      </c>
      <c r="AW27" s="12">
        <f t="shared" si="45"/>
        <v>0.98669353575934571</v>
      </c>
      <c r="AX27" s="12">
        <f>AV27-AW27</f>
        <v>2.0826941082772055E-2</v>
      </c>
      <c r="AY27" s="12">
        <f>AX27^2</f>
        <v>4.337614748652584E-4</v>
      </c>
      <c r="AZ27" s="30">
        <f t="shared" si="46"/>
        <v>3.4740831942097206E-2</v>
      </c>
      <c r="BA27" s="30">
        <f t="shared" si="47"/>
        <v>1.2612330468145361E-2</v>
      </c>
      <c r="BB27" s="12">
        <f>AZ27*BA27</f>
        <v>4.3816285319203013E-4</v>
      </c>
      <c r="BC27" s="12">
        <f t="shared" si="60"/>
        <v>1.2069254040290415E-3</v>
      </c>
      <c r="BD27" s="12">
        <f t="shared" si="61"/>
        <v>1.5907087983770777E-4</v>
      </c>
      <c r="BE27" s="12">
        <f t="shared" si="49"/>
        <v>6.7479827549937548E-5</v>
      </c>
      <c r="BF27" s="12">
        <f t="shared" si="21"/>
        <v>4.337614748652584E-4</v>
      </c>
      <c r="BG27" s="12">
        <f>ABS(AX27/AV27)</f>
        <v>2.0671481683479188E-2</v>
      </c>
      <c r="BI27" s="21">
        <v>2016</v>
      </c>
      <c r="BJ27" s="15">
        <v>1.0742701972959416</v>
      </c>
      <c r="BK27" s="15">
        <v>1.0658242786902516</v>
      </c>
      <c r="BL27" s="12">
        <f t="shared" si="50"/>
        <v>1.010071668955838</v>
      </c>
      <c r="BM27" s="12">
        <f>BK27-BL27</f>
        <v>5.575260973441365E-2</v>
      </c>
      <c r="BN27" s="12">
        <f>BM27^2</f>
        <v>3.1083534921978358E-3</v>
      </c>
      <c r="BO27" s="30">
        <f t="shared" si="51"/>
        <v>3.4740831942097206E-2</v>
      </c>
      <c r="BP27" s="30">
        <f t="shared" si="52"/>
        <v>5.4805924195416855E-2</v>
      </c>
      <c r="BQ27" s="12">
        <f>BO27*BP27</f>
        <v>1.9040034019042959E-3</v>
      </c>
      <c r="BR27" s="12">
        <f t="shared" si="62"/>
        <v>1.2069254040290415E-3</v>
      </c>
      <c r="BS27" s="12">
        <f t="shared" si="63"/>
        <v>3.0036893269137785E-3</v>
      </c>
      <c r="BT27" s="12">
        <f t="shared" si="53"/>
        <v>8.9621350974565091E-7</v>
      </c>
      <c r="BU27" s="12">
        <f t="shared" si="28"/>
        <v>3.1083534921978358E-3</v>
      </c>
      <c r="BV27" s="12">
        <f>ABS(BM27/BK27)</f>
        <v>5.2309382371103212E-2</v>
      </c>
    </row>
    <row r="28" spans="1:74" x14ac:dyDescent="0.25">
      <c r="A28" s="21">
        <v>2017</v>
      </c>
      <c r="B28" s="15">
        <v>1.056587856028371</v>
      </c>
      <c r="C28" s="15">
        <v>0.98779878578642055</v>
      </c>
      <c r="D28" s="12">
        <f t="shared" si="0"/>
        <v>0.97387202974630505</v>
      </c>
      <c r="E28" s="12">
        <f t="shared" ref="E28:E30" si="65">C28-D28</f>
        <v>1.3926756040115507E-2</v>
      </c>
      <c r="F28" s="12">
        <f t="shared" ref="F28:F30" si="66">E28^2</f>
        <v>1.9395453380089374E-4</v>
      </c>
      <c r="G28" s="12">
        <f t="shared" si="3"/>
        <v>1.7058490674526583E-2</v>
      </c>
      <c r="H28" s="12">
        <f t="shared" si="4"/>
        <v>-3.0517654072776956E-3</v>
      </c>
      <c r="I28" s="12">
        <f t="shared" ref="I28:I30" si="67">G28*H28</f>
        <v>-5.2058511740889392E-5</v>
      </c>
      <c r="J28" s="12">
        <f t="shared" ref="J28:J30" si="68">G28^2</f>
        <v>2.9099210409291041E-4</v>
      </c>
      <c r="K28" s="12">
        <f t="shared" ref="K28:K30" si="69">H28^2</f>
        <v>9.3132721010568001E-6</v>
      </c>
      <c r="L28" s="12">
        <f t="shared" si="7"/>
        <v>2.8827019053959097E-4</v>
      </c>
      <c r="M28" s="12">
        <f t="shared" si="64"/>
        <v>1.9395453380089374E-4</v>
      </c>
      <c r="N28" s="12">
        <f t="shared" ref="N28:N29" si="70">ABS(E28/C28)</f>
        <v>1.4098778253739133E-2</v>
      </c>
      <c r="P28" s="21">
        <v>2017</v>
      </c>
      <c r="Q28" s="15">
        <v>1.056587856028371</v>
      </c>
      <c r="R28" s="15">
        <v>0.98999360341151377</v>
      </c>
      <c r="S28" s="12">
        <f t="shared" si="30"/>
        <v>0.97050743110298066</v>
      </c>
      <c r="T28" s="12">
        <f t="shared" ref="T28:T30" si="71">R28-S28</f>
        <v>1.9486172308533112E-2</v>
      </c>
      <c r="U28" s="12">
        <f t="shared" ref="U28:U30" si="72">T28^2</f>
        <v>3.7971091123784268E-4</v>
      </c>
      <c r="V28" s="30">
        <f t="shared" si="32"/>
        <v>1.7058490674526583E-2</v>
      </c>
      <c r="W28" s="32">
        <f t="shared" si="33"/>
        <v>6.325995112552496E-3</v>
      </c>
      <c r="X28" s="12">
        <f t="shared" ref="X28:X30" si="73">V28*W28</f>
        <v>1.079119286345775E-4</v>
      </c>
      <c r="Y28" s="12">
        <f t="shared" ref="Y28:Y30" si="74">V28^2</f>
        <v>2.9099210409291041E-4</v>
      </c>
      <c r="Z28" s="12">
        <f t="shared" ref="Z28:Z30" si="75">W28^2</f>
        <v>4.0018214164038068E-5</v>
      </c>
      <c r="AA28" s="12">
        <f t="shared" si="36"/>
        <v>1.7319026382960821E-4</v>
      </c>
      <c r="AB28" s="12">
        <f t="shared" si="37"/>
        <v>3.7971091123784268E-4</v>
      </c>
      <c r="AC28" s="12">
        <f t="shared" ref="AC28:AC29" si="76">ABS(T28/R28)</f>
        <v>1.9683129508497675E-2</v>
      </c>
      <c r="AE28" s="21">
        <v>2017</v>
      </c>
      <c r="AF28" s="15">
        <v>1.056587856028371</v>
      </c>
      <c r="AG28" s="15">
        <v>0.99707801033180299</v>
      </c>
      <c r="AH28" s="12">
        <f t="shared" si="39"/>
        <v>0.99716680768808119</v>
      </c>
      <c r="AI28" s="12">
        <f t="shared" ref="AI28:AI30" si="77">AG28-AH28</f>
        <v>-8.8797356278202955E-5</v>
      </c>
      <c r="AJ28" s="12">
        <f t="shared" ref="AJ28:AJ30" si="78">AI28^2</f>
        <v>7.8849704819981093E-9</v>
      </c>
      <c r="AK28" s="30">
        <f t="shared" si="41"/>
        <v>1.7058490674526583E-2</v>
      </c>
      <c r="AL28" s="31">
        <f t="shared" si="42"/>
        <v>-4.6902081703247278E-3</v>
      </c>
      <c r="AM28" s="12">
        <f t="shared" ref="AM28:AM30" si="79">AK28*AL28</f>
        <v>-8.0007872335072756E-5</v>
      </c>
      <c r="AN28" s="12">
        <f t="shared" ref="AN28:AN30" si="80">AK28^2</f>
        <v>2.9099210409291041E-4</v>
      </c>
      <c r="AO28" s="12">
        <f t="shared" ref="AO28:AO30" si="81">AL28^2</f>
        <v>2.1998052680980833E-5</v>
      </c>
      <c r="AP28" s="12">
        <f t="shared" si="44"/>
        <v>2.1172981479624302E-5</v>
      </c>
      <c r="AQ28" s="12">
        <f t="shared" si="15"/>
        <v>7.8849704819981093E-9</v>
      </c>
      <c r="AR28" s="12">
        <f t="shared" ref="AR28:AR29" si="82">ABS(AI28/AG28)</f>
        <v>8.9057581611546506E-5</v>
      </c>
      <c r="AT28" s="21">
        <v>2017</v>
      </c>
      <c r="AU28" s="15">
        <v>1.056587856028371</v>
      </c>
      <c r="AV28" s="15">
        <v>1.0153898326561968</v>
      </c>
      <c r="AW28" s="12">
        <f t="shared" si="45"/>
        <v>0.99087459706812875</v>
      </c>
      <c r="AX28" s="12">
        <f t="shared" ref="AX28:AX30" si="83">AV28-AW28</f>
        <v>2.4515235588068007E-2</v>
      </c>
      <c r="AY28" s="12">
        <f t="shared" ref="AY28:AY30" si="84">AX28^2</f>
        <v>6.0099677593847614E-4</v>
      </c>
      <c r="AZ28" s="30">
        <f t="shared" si="46"/>
        <v>1.7058490674526583E-2</v>
      </c>
      <c r="BA28" s="30">
        <f t="shared" si="47"/>
        <v>2.0481686282224354E-2</v>
      </c>
      <c r="BB28" s="12">
        <f t="shared" ref="BB28:BB30" si="85">AZ28*BA28</f>
        <v>3.4938665444390318E-4</v>
      </c>
      <c r="BC28" s="12">
        <f t="shared" ref="BC28:BC30" si="86">AZ28^2</f>
        <v>2.9099210409291041E-4</v>
      </c>
      <c r="BD28" s="12">
        <f t="shared" ref="BD28:BD30" si="87">BA28^2</f>
        <v>4.1949947296345729E-4</v>
      </c>
      <c r="BE28" s="12">
        <f t="shared" si="49"/>
        <v>1.6269520002671818E-5</v>
      </c>
      <c r="BF28" s="12">
        <f t="shared" si="21"/>
        <v>6.0099677593847614E-4</v>
      </c>
      <c r="BG28" s="12">
        <f t="shared" ref="BG28:BG29" si="88">ABS(AX28/AV28)</f>
        <v>2.4143668569083142E-2</v>
      </c>
      <c r="BI28" s="21">
        <v>2017</v>
      </c>
      <c r="BJ28" s="15">
        <v>1.056587856028371</v>
      </c>
      <c r="BK28" s="15">
        <v>1.0417903950196135</v>
      </c>
      <c r="BL28" s="12">
        <f t="shared" si="50"/>
        <v>1.0105535116705293</v>
      </c>
      <c r="BM28" s="12">
        <f t="shared" ref="BM28:BM30" si="89">BK28-BL28</f>
        <v>3.1236883349084144E-2</v>
      </c>
      <c r="BN28" s="12">
        <f t="shared" ref="BN28:BN30" si="90">BM28^2</f>
        <v>9.7574288136429018E-4</v>
      </c>
      <c r="BO28" s="30">
        <f t="shared" si="51"/>
        <v>1.7058490674526583E-2</v>
      </c>
      <c r="BP28" s="30">
        <f t="shared" si="52"/>
        <v>3.0772040524778665E-2</v>
      </c>
      <c r="BQ28" s="12">
        <f t="shared" ref="BQ28:BQ30" si="91">BO28*BP28</f>
        <v>5.2492456632809094E-4</v>
      </c>
      <c r="BR28" s="12">
        <f t="shared" ref="BR28:BR30" si="92">BO28^2</f>
        <v>2.9099210409291041E-4</v>
      </c>
      <c r="BS28" s="12">
        <f t="shared" ref="BS28:BS30" si="93">BP28^2</f>
        <v>9.469184780586204E-4</v>
      </c>
      <c r="BT28" s="12">
        <f t="shared" si="53"/>
        <v>2.1607885130829355E-7</v>
      </c>
      <c r="BU28" s="12">
        <f t="shared" si="28"/>
        <v>9.7574288136429018E-4</v>
      </c>
      <c r="BV28" s="12">
        <f t="shared" ref="BV28:BV29" si="94">ABS(BM28/BK28)</f>
        <v>2.998384655724922E-2</v>
      </c>
    </row>
    <row r="29" spans="1:74" x14ac:dyDescent="0.25">
      <c r="A29" s="21">
        <v>2018</v>
      </c>
      <c r="B29" s="15">
        <v>1.0662041726894278</v>
      </c>
      <c r="C29" s="15">
        <v>0.99130238047140096</v>
      </c>
      <c r="D29" s="12">
        <f t="shared" si="0"/>
        <v>0.96430079382691081</v>
      </c>
      <c r="E29" s="12">
        <f t="shared" si="65"/>
        <v>2.700158664449015E-2</v>
      </c>
      <c r="F29" s="12">
        <f t="shared" si="66"/>
        <v>7.2908568131990878E-4</v>
      </c>
      <c r="G29" s="12">
        <f t="shared" si="3"/>
        <v>2.6674807335583361E-2</v>
      </c>
      <c r="H29" s="12">
        <f t="shared" si="4"/>
        <v>4.5182927770270886E-4</v>
      </c>
      <c r="I29" s="12">
        <f t="shared" si="67"/>
        <v>1.205245893129555E-5</v>
      </c>
      <c r="J29" s="12">
        <f t="shared" si="68"/>
        <v>7.1154534639049187E-4</v>
      </c>
      <c r="K29" s="12">
        <f t="shared" si="69"/>
        <v>2.0414969618935162E-7</v>
      </c>
      <c r="L29" s="12">
        <f t="shared" si="7"/>
        <v>7.0488961623528404E-4</v>
      </c>
      <c r="M29" s="12">
        <f t="shared" si="64"/>
        <v>7.2908568131990878E-4</v>
      </c>
      <c r="N29" s="12">
        <f t="shared" si="70"/>
        <v>2.7238496725539886E-2</v>
      </c>
      <c r="P29" s="21">
        <v>2018</v>
      </c>
      <c r="Q29" s="15">
        <v>1.0662041726894278</v>
      </c>
      <c r="R29" s="15">
        <v>1.0477369955115905</v>
      </c>
      <c r="S29" s="12">
        <f t="shared" si="30"/>
        <v>0.96308869555088705</v>
      </c>
      <c r="T29" s="12">
        <f t="shared" si="71"/>
        <v>8.4648299960703444E-2</v>
      </c>
      <c r="U29" s="12">
        <f t="shared" si="72"/>
        <v>7.1653346862372265E-3</v>
      </c>
      <c r="V29" s="30">
        <f t="shared" si="32"/>
        <v>2.6674807335583361E-2</v>
      </c>
      <c r="W29" s="32">
        <f t="shared" si="33"/>
        <v>6.4069387212629225E-2</v>
      </c>
      <c r="X29" s="12">
        <f t="shared" si="73"/>
        <v>1.7090385600057728E-3</v>
      </c>
      <c r="Y29" s="12">
        <f t="shared" si="74"/>
        <v>7.1154534639049187E-4</v>
      </c>
      <c r="Z29" s="12">
        <f t="shared" si="75"/>
        <v>4.104886377801817E-3</v>
      </c>
      <c r="AA29" s="12">
        <f t="shared" si="36"/>
        <v>4.2349164989285157E-4</v>
      </c>
      <c r="AB29" s="12">
        <f t="shared" si="37"/>
        <v>7.1653346862372265E-3</v>
      </c>
      <c r="AC29" s="12">
        <f t="shared" si="76"/>
        <v>8.079155391413019E-2</v>
      </c>
      <c r="AE29" s="21">
        <v>2018</v>
      </c>
      <c r="AF29" s="15">
        <v>1.0662041726894278</v>
      </c>
      <c r="AG29" s="15">
        <v>1.0248020843770169</v>
      </c>
      <c r="AH29" s="12">
        <f t="shared" si="39"/>
        <v>0.99457287225031354</v>
      </c>
      <c r="AI29" s="12">
        <f t="shared" si="77"/>
        <v>3.0229212126703375E-2</v>
      </c>
      <c r="AJ29" s="12">
        <f t="shared" si="78"/>
        <v>9.1380526580123037E-4</v>
      </c>
      <c r="AK29" s="30">
        <f t="shared" si="41"/>
        <v>2.6674807335583361E-2</v>
      </c>
      <c r="AL29" s="31">
        <f t="shared" si="42"/>
        <v>2.3033865874889203E-2</v>
      </c>
      <c r="AM29" s="12">
        <f t="shared" si="79"/>
        <v>6.144239344063378E-4</v>
      </c>
      <c r="AN29" s="12">
        <f t="shared" si="80"/>
        <v>7.1154534639049187E-4</v>
      </c>
      <c r="AO29" s="12">
        <f t="shared" si="81"/>
        <v>5.3055897714238533E-4</v>
      </c>
      <c r="AP29" s="12">
        <f t="shared" si="44"/>
        <v>5.1773007683496255E-5</v>
      </c>
      <c r="AQ29" s="12">
        <f t="shared" si="15"/>
        <v>9.1380526580123037E-4</v>
      </c>
      <c r="AR29" s="12">
        <f t="shared" si="82"/>
        <v>2.9497609916630769E-2</v>
      </c>
      <c r="AT29" s="21">
        <v>2018</v>
      </c>
      <c r="AU29" s="15">
        <v>1.0662041726894278</v>
      </c>
      <c r="AV29" s="15">
        <v>0.99248856551054565</v>
      </c>
      <c r="AW29" s="12">
        <f t="shared" si="45"/>
        <v>0.98860077999175044</v>
      </c>
      <c r="AX29" s="12">
        <f t="shared" si="83"/>
        <v>3.887785518795206E-3</v>
      </c>
      <c r="AY29" s="12">
        <f t="shared" si="84"/>
        <v>1.5114876240153709E-5</v>
      </c>
      <c r="AZ29" s="30">
        <f t="shared" si="46"/>
        <v>2.6674807335583361E-2</v>
      </c>
      <c r="BA29" s="30">
        <f t="shared" si="47"/>
        <v>-2.4195808634267513E-3</v>
      </c>
      <c r="BB29" s="12">
        <f t="shared" si="85"/>
        <v>-6.4541853364773029E-5</v>
      </c>
      <c r="BC29" s="12">
        <f t="shared" si="86"/>
        <v>7.1154534639049187E-4</v>
      </c>
      <c r="BD29" s="12">
        <f t="shared" si="87"/>
        <v>5.8543715546609434E-6</v>
      </c>
      <c r="BE29" s="12">
        <f t="shared" si="49"/>
        <v>3.9782870679583701E-5</v>
      </c>
      <c r="BF29" s="12">
        <f t="shared" si="21"/>
        <v>1.5114876240153709E-5</v>
      </c>
      <c r="BG29" s="12">
        <f t="shared" si="88"/>
        <v>3.9172093804378406E-3</v>
      </c>
      <c r="BI29" s="21">
        <v>2018</v>
      </c>
      <c r="BJ29" s="15">
        <v>1.0662041726894278</v>
      </c>
      <c r="BK29" s="15">
        <v>0.9841387297544556</v>
      </c>
      <c r="BL29" s="12">
        <f t="shared" si="50"/>
        <v>1.0102914676314974</v>
      </c>
      <c r="BM29" s="12">
        <f t="shared" si="89"/>
        <v>-2.6152737877041754E-2</v>
      </c>
      <c r="BN29" s="12">
        <f t="shared" si="90"/>
        <v>6.8396569846525441E-4</v>
      </c>
      <c r="BO29" s="30">
        <f t="shared" si="51"/>
        <v>2.6674807335583361E-2</v>
      </c>
      <c r="BP29" s="30">
        <f t="shared" si="52"/>
        <v>-2.6879624740379193E-2</v>
      </c>
      <c r="BQ29" s="12">
        <f t="shared" si="91"/>
        <v>-7.1700881120239496E-4</v>
      </c>
      <c r="BR29" s="12">
        <f t="shared" si="92"/>
        <v>7.1154534639049187E-4</v>
      </c>
      <c r="BS29" s="12">
        <f t="shared" si="93"/>
        <v>7.2251422618360521E-4</v>
      </c>
      <c r="BT29" s="12">
        <f t="shared" si="53"/>
        <v>5.2836451209254111E-7</v>
      </c>
      <c r="BU29" s="12">
        <f t="shared" si="28"/>
        <v>6.8396569846525441E-4</v>
      </c>
      <c r="BV29" s="12">
        <f t="shared" si="94"/>
        <v>2.6574239064412097E-2</v>
      </c>
    </row>
    <row r="30" spans="1:74" x14ac:dyDescent="0.25">
      <c r="A30" s="21">
        <v>2019</v>
      </c>
      <c r="B30" s="15">
        <v>1.0526873025844194</v>
      </c>
      <c r="C30" s="15">
        <v>0.96764941242604674</v>
      </c>
      <c r="D30" s="12">
        <f t="shared" si="0"/>
        <v>0.97775429761914379</v>
      </c>
      <c r="E30" s="12">
        <f t="shared" si="65"/>
        <v>-1.0104885193097046E-2</v>
      </c>
      <c r="F30" s="12">
        <f t="shared" si="66"/>
        <v>1.0210870476567193E-4</v>
      </c>
      <c r="G30" s="12">
        <f t="shared" si="3"/>
        <v>1.3157937230575012E-2</v>
      </c>
      <c r="H30" s="12">
        <f t="shared" si="4"/>
        <v>-2.3201138767651508E-2</v>
      </c>
      <c r="I30" s="12">
        <f t="shared" si="67"/>
        <v>-3.0527912758261905E-4</v>
      </c>
      <c r="J30" s="12">
        <f t="shared" si="68"/>
        <v>1.7313131216375202E-4</v>
      </c>
      <c r="K30" s="12">
        <f t="shared" si="69"/>
        <v>5.3829284011582175E-4</v>
      </c>
      <c r="L30" s="12">
        <f t="shared" si="7"/>
        <v>1.7151185768903051E-4</v>
      </c>
      <c r="M30" s="12">
        <f t="shared" si="64"/>
        <v>1.0210870476567193E-4</v>
      </c>
      <c r="N30" s="12">
        <f>ABS(E30/C30)</f>
        <v>1.0442713097672985E-2</v>
      </c>
      <c r="P30" s="21">
        <v>2019</v>
      </c>
      <c r="Q30" s="15">
        <v>1.0526873025844194</v>
      </c>
      <c r="R30" s="15">
        <v>0.99436707380611156</v>
      </c>
      <c r="S30" s="12">
        <f t="shared" si="30"/>
        <v>0.97351660556420361</v>
      </c>
      <c r="T30" s="12">
        <f t="shared" si="71"/>
        <v>2.0850468241907949E-2</v>
      </c>
      <c r="U30" s="12">
        <f t="shared" si="72"/>
        <v>4.3474202590681197E-4</v>
      </c>
      <c r="V30" s="30">
        <f t="shared" si="32"/>
        <v>1.3157937230575012E-2</v>
      </c>
      <c r="W30" s="32">
        <f t="shared" si="33"/>
        <v>1.0699465507150285E-2</v>
      </c>
      <c r="X30" s="12">
        <f t="shared" si="73"/>
        <v>1.4078289554378588E-4</v>
      </c>
      <c r="Y30" s="12">
        <f t="shared" si="74"/>
        <v>1.7313131216375202E-4</v>
      </c>
      <c r="Z30" s="12">
        <f t="shared" si="75"/>
        <v>1.1447856213869872E-4</v>
      </c>
      <c r="AA30" s="12">
        <f t="shared" si="36"/>
        <v>1.0304285652105756E-4</v>
      </c>
      <c r="AB30" s="12">
        <f t="shared" si="37"/>
        <v>4.3474202590681197E-4</v>
      </c>
      <c r="AC30" s="12">
        <f>ABS(T30/R30)</f>
        <v>2.0968582720764458E-2</v>
      </c>
      <c r="AE30" s="21">
        <v>2019</v>
      </c>
      <c r="AF30" s="15">
        <v>1.0526873025844194</v>
      </c>
      <c r="AG30" s="15">
        <v>0.99548961329174179</v>
      </c>
      <c r="AH30" s="12">
        <f t="shared" si="39"/>
        <v>0.99821895521626591</v>
      </c>
      <c r="AI30" s="12">
        <f t="shared" si="77"/>
        <v>-2.7293419245241202E-3</v>
      </c>
      <c r="AJ30" s="12">
        <f t="shared" si="78"/>
        <v>7.449307340965028E-6</v>
      </c>
      <c r="AK30" s="30">
        <f t="shared" si="41"/>
        <v>1.3157937230575012E-2</v>
      </c>
      <c r="AL30" s="31">
        <f t="shared" si="42"/>
        <v>-6.2786052103859236E-3</v>
      </c>
      <c r="AM30" s="12">
        <f t="shared" si="79"/>
        <v>-8.2613493253819195E-5</v>
      </c>
      <c r="AN30" s="12">
        <f t="shared" si="80"/>
        <v>1.7313131216375202E-4</v>
      </c>
      <c r="AO30" s="12">
        <f t="shared" si="81"/>
        <v>3.9420883387885268E-5</v>
      </c>
      <c r="AP30" s="12">
        <f t="shared" si="44"/>
        <v>1.2597269872366526E-5</v>
      </c>
      <c r="AQ30" s="12">
        <f t="shared" si="15"/>
        <v>7.449307340965028E-6</v>
      </c>
      <c r="AR30" s="12">
        <f>ABS(AI30/AG30)</f>
        <v>2.7417080882432567E-3</v>
      </c>
      <c r="AT30" s="21">
        <v>2019</v>
      </c>
      <c r="AU30" s="15">
        <v>1.0526873025844194</v>
      </c>
      <c r="AV30" s="15">
        <v>1.0065168499443085</v>
      </c>
      <c r="AW30" s="12">
        <f t="shared" si="45"/>
        <v>0.99179689874982147</v>
      </c>
      <c r="AX30" s="12">
        <f t="shared" si="83"/>
        <v>1.4719951194486991E-2</v>
      </c>
      <c r="AY30" s="12">
        <f t="shared" si="84"/>
        <v>2.16676963168079E-4</v>
      </c>
      <c r="AZ30" s="30">
        <f t="shared" si="46"/>
        <v>1.3157937230575012E-2</v>
      </c>
      <c r="BA30" s="30">
        <f t="shared" si="47"/>
        <v>1.1608703570336054E-2</v>
      </c>
      <c r="BB30" s="12">
        <f t="shared" si="85"/>
        <v>1.5274659290683384E-4</v>
      </c>
      <c r="BC30" s="12">
        <f t="shared" si="86"/>
        <v>1.7313131216375202E-4</v>
      </c>
      <c r="BD30" s="12">
        <f t="shared" si="87"/>
        <v>1.3476199858393305E-4</v>
      </c>
      <c r="BE30" s="12">
        <f t="shared" si="49"/>
        <v>9.6798617787848483E-6</v>
      </c>
      <c r="BF30" s="12">
        <f t="shared" si="21"/>
        <v>2.16676963168079E-4</v>
      </c>
      <c r="BG30" s="12">
        <f>ABS(AX30/AV30)</f>
        <v>1.4624644580268537E-2</v>
      </c>
      <c r="BI30" s="21">
        <v>2019</v>
      </c>
      <c r="BJ30" s="15">
        <v>1.0526873025844194</v>
      </c>
      <c r="BK30" s="15">
        <v>1.0313919122540196</v>
      </c>
      <c r="BL30" s="12">
        <f t="shared" si="50"/>
        <v>1.0106598015125696</v>
      </c>
      <c r="BM30" s="12">
        <f t="shared" si="89"/>
        <v>2.0732110741449983E-2</v>
      </c>
      <c r="BN30" s="12">
        <f t="shared" si="90"/>
        <v>4.2982041579574574E-4</v>
      </c>
      <c r="BO30" s="30">
        <f t="shared" si="51"/>
        <v>1.3157937230575012E-2</v>
      </c>
      <c r="BP30" s="30">
        <f t="shared" si="52"/>
        <v>2.0373557759184813E-2</v>
      </c>
      <c r="BQ30" s="12">
        <f t="shared" si="91"/>
        <v>2.6807399415884825E-4</v>
      </c>
      <c r="BR30" s="12">
        <f t="shared" si="92"/>
        <v>1.7313131216375202E-4</v>
      </c>
      <c r="BS30" s="12">
        <f t="shared" si="93"/>
        <v>4.1508185576683969E-4</v>
      </c>
      <c r="BT30" s="12">
        <f t="shared" si="53"/>
        <v>1.2856024109124737E-7</v>
      </c>
      <c r="BU30" s="12">
        <f t="shared" si="28"/>
        <v>4.2982041579574574E-4</v>
      </c>
      <c r="BV30" s="12">
        <f>ABS(BM30/BK30)</f>
        <v>2.0101098811354561E-2</v>
      </c>
    </row>
    <row r="31" spans="1:74" x14ac:dyDescent="0.25">
      <c r="E31" s="12">
        <f>SUM(E2:E30)</f>
        <v>3.3306690738754696E-16</v>
      </c>
      <c r="F31" s="12">
        <f>SUM(F2:F30)</f>
        <v>7.1969860339542335E-2</v>
      </c>
      <c r="G31" s="12"/>
      <c r="H31" s="12"/>
      <c r="I31" s="12">
        <f t="shared" ref="I31:N31" si="95">SUM(I2:I30)</f>
        <v>-1.7349280709695523E-2</v>
      </c>
      <c r="J31" s="12">
        <f t="shared" si="95"/>
        <v>1.7430996221495125E-2</v>
      </c>
      <c r="K31" s="14">
        <f t="shared" si="95"/>
        <v>8.9237808615076727E-2</v>
      </c>
      <c r="L31" s="14">
        <f t="shared" si="95"/>
        <v>1.7267948275534371E-2</v>
      </c>
      <c r="M31" s="14">
        <f t="shared" si="95"/>
        <v>7.1969860339542335E-2</v>
      </c>
      <c r="N31" s="12">
        <f t="shared" si="95"/>
        <v>1.1828611161053126</v>
      </c>
      <c r="T31" s="12">
        <f>SUM(T2:T30)</f>
        <v>2.2204460492503131E-16</v>
      </c>
      <c r="U31" s="12">
        <f>SUM(U2:U30)</f>
        <v>0.10584109882666408</v>
      </c>
      <c r="V31" s="12"/>
      <c r="W31" s="12"/>
      <c r="X31" s="12">
        <f t="shared" ref="X31:AC31" si="96">SUM(X2:X30)</f>
        <v>-1.3447555434661038E-2</v>
      </c>
      <c r="Y31" s="12">
        <f t="shared" si="96"/>
        <v>1.7430996221495125E-2</v>
      </c>
      <c r="Z31" s="14">
        <f t="shared" si="96"/>
        <v>0.11621553439365032</v>
      </c>
      <c r="AA31" s="14">
        <f t="shared" si="96"/>
        <v>1.037443556698623E-2</v>
      </c>
      <c r="AB31" s="14">
        <f t="shared" si="96"/>
        <v>0.10584109882666408</v>
      </c>
      <c r="AC31" s="12">
        <f t="shared" si="96"/>
        <v>1.3112901641798713</v>
      </c>
      <c r="AI31" s="12">
        <f>SUM(AI2:AI30)</f>
        <v>-3.5527136788005009E-15</v>
      </c>
      <c r="AJ31" s="12">
        <f>SUM(AJ2:AJ30)</f>
        <v>2.5129564758458726E-2</v>
      </c>
      <c r="AK31" s="12"/>
      <c r="AL31" s="12"/>
      <c r="AM31" s="12">
        <f t="shared" ref="AM31:AR31" si="97">SUM(AM2:AM30)</f>
        <v>-4.7018916294257187E-3</v>
      </c>
      <c r="AN31" s="12">
        <f t="shared" si="97"/>
        <v>1.7430996221495125E-2</v>
      </c>
      <c r="AO31" s="14">
        <f t="shared" si="97"/>
        <v>2.6397867763860185E-2</v>
      </c>
      <c r="AP31" s="14">
        <f t="shared" si="97"/>
        <v>1.268303005401455E-3</v>
      </c>
      <c r="AQ31" s="14">
        <f t="shared" si="97"/>
        <v>2.5129564758458726E-2</v>
      </c>
      <c r="AR31" s="12">
        <f t="shared" si="97"/>
        <v>0.66362859291762988</v>
      </c>
      <c r="AX31" s="12">
        <f>SUM(AX2:AX30)</f>
        <v>6.7723604502134549E-15</v>
      </c>
      <c r="AY31" s="12">
        <f>SUM(AY2:AY30)</f>
        <v>9.788583321101876E-3</v>
      </c>
      <c r="AZ31" s="12"/>
      <c r="BA31" s="12"/>
      <c r="BB31" s="12">
        <f t="shared" ref="BB31:BG31" si="98">SUM(BB2:BB30)</f>
        <v>-4.1216297532328432E-3</v>
      </c>
      <c r="BC31" s="12">
        <f t="shared" si="98"/>
        <v>1.7430996221495125E-2</v>
      </c>
      <c r="BD31" s="14">
        <f t="shared" si="98"/>
        <v>1.076315939276584E-2</v>
      </c>
      <c r="BE31" s="14">
        <f t="shared" si="98"/>
        <v>9.745760716639712E-4</v>
      </c>
      <c r="BF31" s="14">
        <f t="shared" si="98"/>
        <v>9.788583321101876E-3</v>
      </c>
      <c r="BG31" s="12">
        <f t="shared" si="98"/>
        <v>0.42325447585484216</v>
      </c>
      <c r="BM31" s="12">
        <f>SUM(BM2:BM30)</f>
        <v>6.2172489379008766E-15</v>
      </c>
      <c r="BN31" s="12">
        <f>SUM(BN2:BN30)</f>
        <v>5.8879818808704562E-2</v>
      </c>
      <c r="BO31" s="12"/>
      <c r="BP31" s="12"/>
      <c r="BQ31" s="12">
        <f t="shared" ref="BQ31:BV31" si="99">SUM(BQ2:BQ30)</f>
        <v>-4.7499357760624506E-4</v>
      </c>
      <c r="BR31" s="12">
        <f t="shared" si="99"/>
        <v>1.7430996221495125E-2</v>
      </c>
      <c r="BS31" s="14">
        <f t="shared" si="99"/>
        <v>5.8892762354552514E-2</v>
      </c>
      <c r="BT31" s="14">
        <f t="shared" si="99"/>
        <v>1.2943545847881973E-5</v>
      </c>
      <c r="BU31" s="14">
        <f t="shared" si="99"/>
        <v>5.8879818808704562E-2</v>
      </c>
      <c r="BV31" s="12">
        <f t="shared" si="99"/>
        <v>1.0239978953846085</v>
      </c>
    </row>
    <row r="32" spans="1:74" x14ac:dyDescent="0.25">
      <c r="E32" s="15">
        <f>E31^2</f>
        <v>1.1093356479670479E-31</v>
      </c>
      <c r="K32" s="16" t="s">
        <v>55</v>
      </c>
      <c r="L32" s="16" t="s">
        <v>56</v>
      </c>
      <c r="M32" s="16" t="s">
        <v>57</v>
      </c>
      <c r="N32" s="13"/>
      <c r="T32" s="15">
        <f>T31^2</f>
        <v>4.9303806576313238E-32</v>
      </c>
      <c r="Z32" s="16" t="s">
        <v>55</v>
      </c>
      <c r="AA32" s="16" t="s">
        <v>56</v>
      </c>
      <c r="AB32" s="16" t="s">
        <v>57</v>
      </c>
      <c r="AC32" s="13"/>
      <c r="AI32" s="15">
        <f>AI31^2</f>
        <v>1.2621774483536189E-29</v>
      </c>
      <c r="AO32" s="16" t="s">
        <v>55</v>
      </c>
      <c r="AP32" s="16" t="s">
        <v>56</v>
      </c>
      <c r="AQ32" s="16" t="s">
        <v>57</v>
      </c>
      <c r="AR32" s="13"/>
      <c r="AX32" s="15">
        <f>AX31^2</f>
        <v>4.5864866067615389E-29</v>
      </c>
      <c r="BD32" s="16" t="s">
        <v>55</v>
      </c>
      <c r="BE32" s="16" t="s">
        <v>56</v>
      </c>
      <c r="BF32" s="16" t="s">
        <v>57</v>
      </c>
      <c r="BG32" s="13"/>
      <c r="BM32" s="15">
        <f>BM31^2</f>
        <v>3.8654184355829578E-29</v>
      </c>
      <c r="BS32" s="16" t="s">
        <v>55</v>
      </c>
      <c r="BT32" s="16" t="s">
        <v>56</v>
      </c>
      <c r="BU32" s="16" t="s">
        <v>57</v>
      </c>
      <c r="BV32" s="13"/>
    </row>
    <row r="33" spans="1:74" x14ac:dyDescent="0.25">
      <c r="A33" s="14" t="s">
        <v>58</v>
      </c>
      <c r="B33" s="14">
        <f>B36-B34*B35</f>
        <v>2.0255066624293496</v>
      </c>
      <c r="P33" s="14" t="s">
        <v>58</v>
      </c>
      <c r="Q33" s="14">
        <f>Q36-Q34*Q35</f>
        <v>1.7856371910423385</v>
      </c>
      <c r="AE33" s="14" t="s">
        <v>58</v>
      </c>
      <c r="AF33" s="14">
        <f>AF36-AF34*AF35</f>
        <v>1.2821741321625364</v>
      </c>
      <c r="AT33" s="14" t="s">
        <v>58</v>
      </c>
      <c r="AU33" s="14">
        <f>AU36-AU34*AU35</f>
        <v>1.2407090809366301</v>
      </c>
      <c r="BI33" s="14" t="s">
        <v>58</v>
      </c>
      <c r="BJ33" s="14">
        <f>BJ36-BJ34*BJ35</f>
        <v>1.0393454659233414</v>
      </c>
    </row>
    <row r="34" spans="1:74" x14ac:dyDescent="0.25">
      <c r="A34" s="14" t="s">
        <v>59</v>
      </c>
      <c r="B34" s="14">
        <f>B37/B38</f>
        <v>-0.99531205728225469</v>
      </c>
      <c r="P34" s="14" t="s">
        <v>59</v>
      </c>
      <c r="Q34" s="14">
        <f>Q37/Q38</f>
        <v>-0.77147371634893214</v>
      </c>
      <c r="AE34" s="14" t="s">
        <v>59</v>
      </c>
      <c r="AF34" s="14">
        <f>AF37/AF38</f>
        <v>-0.26974313858364307</v>
      </c>
      <c r="AT34" s="14" t="s">
        <v>59</v>
      </c>
      <c r="AU34" s="14">
        <f>AU37/AU38</f>
        <v>-0.23645405580148271</v>
      </c>
      <c r="BI34" s="14" t="s">
        <v>59</v>
      </c>
      <c r="BJ34" s="14">
        <f>BJ37/BJ38</f>
        <v>-2.7249938647826922E-2</v>
      </c>
    </row>
    <row r="35" spans="1:74" x14ac:dyDescent="0.25">
      <c r="A35" s="14" t="s">
        <v>60</v>
      </c>
      <c r="B35" s="22">
        <f>AVERAGE(B2:B30)</f>
        <v>1.0395293653538444</v>
      </c>
      <c r="P35" s="14" t="s">
        <v>60</v>
      </c>
      <c r="Q35" s="22">
        <f>AVERAGE(Q2:Q30)</f>
        <v>1.0395293653538444</v>
      </c>
      <c r="AE35" s="14" t="s">
        <v>60</v>
      </c>
      <c r="AF35" s="22">
        <f>AVERAGE(AF2:AF30)</f>
        <v>1.0395293653538444</v>
      </c>
      <c r="AT35" s="14" t="s">
        <v>60</v>
      </c>
      <c r="AU35" s="22">
        <f>AVERAGE(AU2:AU30)</f>
        <v>1.0395293653538444</v>
      </c>
      <c r="BI35" s="14" t="s">
        <v>60</v>
      </c>
      <c r="BJ35" s="22">
        <f>AVERAGE(BJ2:BJ30)</f>
        <v>1.0395293653538444</v>
      </c>
    </row>
    <row r="36" spans="1:74" x14ac:dyDescent="0.25">
      <c r="A36" s="14" t="s">
        <v>61</v>
      </c>
      <c r="B36" s="23">
        <f>AVERAGE(C2:C30)</f>
        <v>0.99085055119369825</v>
      </c>
      <c r="P36" s="14" t="s">
        <v>61</v>
      </c>
      <c r="Q36" s="23">
        <f>AVERAGE(R2:R30)</f>
        <v>0.98366760829896127</v>
      </c>
      <c r="AE36" s="14" t="s">
        <v>61</v>
      </c>
      <c r="AF36" s="23">
        <f>AVERAGE(AG2:AG30)</f>
        <v>1.0017682185021277</v>
      </c>
      <c r="AT36" s="14" t="s">
        <v>61</v>
      </c>
      <c r="AU36" s="23">
        <f>AVERAGE(AV2:AV30)</f>
        <v>0.9949081463739724</v>
      </c>
      <c r="BI36" s="14" t="s">
        <v>61</v>
      </c>
      <c r="BJ36" s="23">
        <f>AVERAGE(BK2:BK30)</f>
        <v>1.0110183544948348</v>
      </c>
    </row>
    <row r="37" spans="1:74" x14ac:dyDescent="0.25">
      <c r="A37" s="14" t="s">
        <v>62</v>
      </c>
      <c r="B37" s="14">
        <f>I31/(29-1)</f>
        <v>-6.1961716820341153E-4</v>
      </c>
      <c r="P37" s="14" t="s">
        <v>62</v>
      </c>
      <c r="Q37" s="14">
        <f>X31/(29-1)</f>
        <v>-4.8026983695217994E-4</v>
      </c>
      <c r="AE37" s="14" t="s">
        <v>62</v>
      </c>
      <c r="AF37" s="14">
        <f>AM31/(29-1)</f>
        <v>-1.6792470105091853E-4</v>
      </c>
      <c r="AT37" s="14" t="s">
        <v>62</v>
      </c>
      <c r="AU37" s="14">
        <f>BB31/(29-1)</f>
        <v>-1.4720106261545868E-4</v>
      </c>
      <c r="BI37" s="14" t="s">
        <v>62</v>
      </c>
      <c r="BJ37" s="14">
        <f>BQ31/(29-1)</f>
        <v>-1.6964056343080181E-5</v>
      </c>
    </row>
    <row r="38" spans="1:74" x14ac:dyDescent="0.25">
      <c r="A38" s="14" t="s">
        <v>63</v>
      </c>
      <c r="B38" s="14">
        <f>J31/(29-1)</f>
        <v>6.2253557933911164E-4</v>
      </c>
      <c r="P38" s="14" t="s">
        <v>63</v>
      </c>
      <c r="Q38" s="14">
        <f>Y31/(29-1)</f>
        <v>6.2253557933911164E-4</v>
      </c>
      <c r="AE38" s="14" t="s">
        <v>63</v>
      </c>
      <c r="AF38" s="14">
        <f>AN31/(29-1)</f>
        <v>6.2253557933911164E-4</v>
      </c>
      <c r="AT38" s="14" t="s">
        <v>63</v>
      </c>
      <c r="AU38" s="14">
        <f>BC31/(29-1)</f>
        <v>6.2253557933911164E-4</v>
      </c>
      <c r="BI38" s="14" t="s">
        <v>63</v>
      </c>
      <c r="BJ38" s="14">
        <f>BR31/(29-1)</f>
        <v>6.2253557933911164E-4</v>
      </c>
    </row>
    <row r="39" spans="1:74" x14ac:dyDescent="0.25">
      <c r="A39" s="14" t="s">
        <v>64</v>
      </c>
      <c r="B39" s="14">
        <f>K31/28</f>
        <v>3.1870645933955973E-3</v>
      </c>
      <c r="P39" s="14" t="s">
        <v>64</v>
      </c>
      <c r="Q39" s="14">
        <f>Z31/28</f>
        <v>4.1505547997732258E-3</v>
      </c>
      <c r="AE39" s="14" t="s">
        <v>64</v>
      </c>
      <c r="AF39" s="14">
        <f>AO31/28</f>
        <v>9.4278099156643524E-4</v>
      </c>
      <c r="AT39" s="14" t="s">
        <v>64</v>
      </c>
      <c r="AU39" s="14">
        <f>BD31/28</f>
        <v>3.8439854974163713E-4</v>
      </c>
      <c r="BI39" s="14" t="s">
        <v>64</v>
      </c>
      <c r="BJ39" s="14">
        <f>BS31/28</f>
        <v>2.1033129412340182E-3</v>
      </c>
    </row>
    <row r="40" spans="1:74" x14ac:dyDescent="0.25">
      <c r="A40" s="14" t="s">
        <v>65</v>
      </c>
      <c r="B40" s="14">
        <f>L31/K31</f>
        <v>0.19350484445465138</v>
      </c>
      <c r="P40" s="14" t="s">
        <v>65</v>
      </c>
      <c r="Q40" s="14">
        <f>AA31/Z31</f>
        <v>8.9268922791728433E-2</v>
      </c>
      <c r="AE40" s="14" t="s">
        <v>65</v>
      </c>
      <c r="AF40" s="14">
        <f>AP31/AO31</f>
        <v>4.8045660988491515E-2</v>
      </c>
      <c r="AT40" s="14" t="s">
        <v>65</v>
      </c>
      <c r="AU40" s="14">
        <f>BE31/BD31</f>
        <v>9.054739747875569E-2</v>
      </c>
      <c r="BI40" s="14" t="s">
        <v>65</v>
      </c>
      <c r="BJ40" s="14">
        <f>BT31/BS31</f>
        <v>2.1978160524985824E-4</v>
      </c>
    </row>
    <row r="41" spans="1:74" x14ac:dyDescent="0.25">
      <c r="A41" s="14" t="s">
        <v>66</v>
      </c>
      <c r="B41" s="14">
        <f>SQRT(B40)</f>
        <v>0.43989185540840758</v>
      </c>
      <c r="P41" s="14" t="s">
        <v>66</v>
      </c>
      <c r="Q41" s="14">
        <f>SQRT(Q40)</f>
        <v>0.29877905346882744</v>
      </c>
      <c r="AE41" s="14" t="s">
        <v>66</v>
      </c>
      <c r="AF41" s="14">
        <f>SQRT(AF40)</f>
        <v>0.21919320470418674</v>
      </c>
      <c r="AT41" s="14" t="s">
        <v>66</v>
      </c>
      <c r="AU41" s="14">
        <f>SQRT(AU40)</f>
        <v>0.30091094609328473</v>
      </c>
      <c r="BI41" s="14" t="s">
        <v>66</v>
      </c>
      <c r="BJ41" s="14">
        <f>SQRT(BJ40)</f>
        <v>1.4825033060666619E-2</v>
      </c>
    </row>
    <row r="42" spans="1:74" x14ac:dyDescent="0.25">
      <c r="A42" s="19" t="s">
        <v>44</v>
      </c>
      <c r="B42" s="14">
        <f>(L31/1)/(M31/(29-2))</f>
        <v>6.4781924161003985</v>
      </c>
      <c r="P42" s="19" t="s">
        <v>44</v>
      </c>
      <c r="Q42" s="14">
        <f>(AA31/1)/(AB31/(29-2))</f>
        <v>2.6465122094713309</v>
      </c>
      <c r="AE42" s="19" t="s">
        <v>44</v>
      </c>
      <c r="AF42" s="14">
        <f>(AP31/1)/(AQ31/(29-2))</f>
        <v>1.3627049045611719</v>
      </c>
      <c r="AT42" s="19" t="s">
        <v>44</v>
      </c>
      <c r="AU42" s="14">
        <f>(BE31/1)/(BF31/(29-2))</f>
        <v>2.6881881751163528</v>
      </c>
      <c r="BI42" s="19" t="s">
        <v>44</v>
      </c>
      <c r="BJ42" s="14">
        <f>(BT31/1)/(BU31/(29-2))</f>
        <v>5.9354078352080149E-3</v>
      </c>
    </row>
    <row r="43" spans="1:74" x14ac:dyDescent="0.25">
      <c r="A43" s="14" t="s">
        <v>67</v>
      </c>
      <c r="B43" s="14">
        <f>FINV(0.05,1,29)</f>
        <v>4.1829642890582726</v>
      </c>
      <c r="P43" s="14" t="s">
        <v>67</v>
      </c>
      <c r="Q43" s="14">
        <f>FINV(0.05,1,29)</f>
        <v>4.1829642890582726</v>
      </c>
      <c r="AE43" s="14" t="s">
        <v>67</v>
      </c>
      <c r="AF43" s="14">
        <f>FINV(0.05,1,29)</f>
        <v>4.1829642890582726</v>
      </c>
      <c r="AT43" s="14" t="s">
        <v>67</v>
      </c>
      <c r="AU43" s="14">
        <f>FINV(0.05,1,29)</f>
        <v>4.1829642890582726</v>
      </c>
      <c r="BI43" s="14" t="s">
        <v>67</v>
      </c>
      <c r="BJ43" s="14">
        <f>FINV(0.05,1,29)</f>
        <v>4.1829642890582726</v>
      </c>
    </row>
    <row r="44" spans="1:74" x14ac:dyDescent="0.25">
      <c r="A44" s="14" t="s">
        <v>68</v>
      </c>
      <c r="B44" s="14">
        <f>(1/29)*N31*100</f>
        <v>4.078831434845906</v>
      </c>
      <c r="P44" s="14" t="s">
        <v>68</v>
      </c>
      <c r="Q44" s="14">
        <f>(1/29)*AC31*100</f>
        <v>4.5216902213099006</v>
      </c>
      <c r="AE44" s="14" t="s">
        <v>68</v>
      </c>
      <c r="AF44" s="14">
        <f>(1/29)*AR31*100</f>
        <v>2.2883744583366545</v>
      </c>
      <c r="AT44" s="14" t="s">
        <v>68</v>
      </c>
      <c r="AU44" s="14">
        <f>(1/29)*BG31*100</f>
        <v>1.459498192602904</v>
      </c>
      <c r="BI44" s="14" t="s">
        <v>68</v>
      </c>
      <c r="BJ44" s="14">
        <f>(1/29)*BV31*100</f>
        <v>3.5310272254641673</v>
      </c>
    </row>
    <row r="46" spans="1:74" x14ac:dyDescent="0.25">
      <c r="A46" s="20" t="s">
        <v>69</v>
      </c>
      <c r="B46" s="6" t="s">
        <v>9</v>
      </c>
      <c r="C46" s="6" t="s">
        <v>77</v>
      </c>
      <c r="D46" s="12" t="s">
        <v>45</v>
      </c>
      <c r="E46" s="12" t="s">
        <v>46</v>
      </c>
      <c r="F46" s="12" t="s">
        <v>47</v>
      </c>
      <c r="G46" s="12" t="s">
        <v>48</v>
      </c>
      <c r="H46" s="12" t="s">
        <v>49</v>
      </c>
      <c r="I46" s="12" t="s">
        <v>50</v>
      </c>
      <c r="J46" s="12" t="s">
        <v>51</v>
      </c>
      <c r="K46" s="12" t="s">
        <v>52</v>
      </c>
      <c r="L46" s="12" t="s">
        <v>70</v>
      </c>
      <c r="M46" s="12" t="s">
        <v>53</v>
      </c>
      <c r="N46" s="12" t="s">
        <v>54</v>
      </c>
      <c r="P46" s="20" t="s">
        <v>69</v>
      </c>
      <c r="Q46" s="6" t="s">
        <v>9</v>
      </c>
      <c r="R46" s="6" t="s">
        <v>78</v>
      </c>
      <c r="S46" s="12" t="s">
        <v>45</v>
      </c>
      <c r="T46" s="12" t="s">
        <v>46</v>
      </c>
      <c r="U46" s="12" t="s">
        <v>47</v>
      </c>
      <c r="V46" s="12" t="s">
        <v>48</v>
      </c>
      <c r="W46" s="12" t="s">
        <v>49</v>
      </c>
      <c r="X46" s="12" t="s">
        <v>50</v>
      </c>
      <c r="Y46" s="12" t="s">
        <v>51</v>
      </c>
      <c r="Z46" s="12" t="s">
        <v>52</v>
      </c>
      <c r="AA46" s="12" t="s">
        <v>70</v>
      </c>
      <c r="AB46" s="12" t="s">
        <v>53</v>
      </c>
      <c r="AC46" s="12" t="s">
        <v>54</v>
      </c>
      <c r="AE46" s="20" t="s">
        <v>69</v>
      </c>
      <c r="AF46" s="6" t="s">
        <v>9</v>
      </c>
      <c r="AG46" s="6" t="s">
        <v>100</v>
      </c>
      <c r="AH46" s="12" t="s">
        <v>45</v>
      </c>
      <c r="AI46" s="12" t="s">
        <v>46</v>
      </c>
      <c r="AJ46" s="12" t="s">
        <v>47</v>
      </c>
      <c r="AK46" s="12" t="s">
        <v>48</v>
      </c>
      <c r="AL46" s="12" t="s">
        <v>49</v>
      </c>
      <c r="AM46" s="12" t="s">
        <v>50</v>
      </c>
      <c r="AN46" s="12" t="s">
        <v>51</v>
      </c>
      <c r="AO46" s="12" t="s">
        <v>52</v>
      </c>
      <c r="AP46" s="12" t="s">
        <v>70</v>
      </c>
      <c r="AQ46" s="12" t="s">
        <v>53</v>
      </c>
      <c r="AR46" s="12" t="s">
        <v>54</v>
      </c>
      <c r="AT46" s="20" t="s">
        <v>69</v>
      </c>
      <c r="AU46" s="6" t="s">
        <v>9</v>
      </c>
      <c r="AV46" s="6" t="s">
        <v>83</v>
      </c>
      <c r="AW46" s="12" t="s">
        <v>45</v>
      </c>
      <c r="AX46" s="12" t="s">
        <v>46</v>
      </c>
      <c r="AY46" s="12" t="s">
        <v>47</v>
      </c>
      <c r="AZ46" s="12" t="s">
        <v>48</v>
      </c>
      <c r="BA46" s="12" t="s">
        <v>49</v>
      </c>
      <c r="BB46" s="12" t="s">
        <v>50</v>
      </c>
      <c r="BC46" s="12" t="s">
        <v>51</v>
      </c>
      <c r="BD46" s="12" t="s">
        <v>52</v>
      </c>
      <c r="BE46" s="12" t="s">
        <v>70</v>
      </c>
      <c r="BF46" s="12" t="s">
        <v>53</v>
      </c>
      <c r="BG46" s="12" t="s">
        <v>54</v>
      </c>
      <c r="BI46" s="20" t="s">
        <v>69</v>
      </c>
      <c r="BJ46" s="6" t="s">
        <v>9</v>
      </c>
      <c r="BK46" s="6" t="s">
        <v>81</v>
      </c>
      <c r="BL46" s="12" t="s">
        <v>45</v>
      </c>
      <c r="BM46" s="12" t="s">
        <v>46</v>
      </c>
      <c r="BN46" s="12" t="s">
        <v>47</v>
      </c>
      <c r="BO46" s="12" t="s">
        <v>48</v>
      </c>
      <c r="BP46" s="12" t="s">
        <v>49</v>
      </c>
      <c r="BQ46" s="12" t="s">
        <v>50</v>
      </c>
      <c r="BR46" s="12" t="s">
        <v>51</v>
      </c>
      <c r="BS46" s="12" t="s">
        <v>52</v>
      </c>
      <c r="BT46" s="12" t="s">
        <v>70</v>
      </c>
      <c r="BU46" s="12" t="s">
        <v>53</v>
      </c>
      <c r="BV46" s="12" t="s">
        <v>54</v>
      </c>
    </row>
    <row r="47" spans="1:74" x14ac:dyDescent="0.25">
      <c r="A47" s="20" t="s">
        <v>17</v>
      </c>
      <c r="B47" s="15">
        <v>1.0197210741834148</v>
      </c>
      <c r="C47" s="15">
        <v>1.0028687468419066</v>
      </c>
      <c r="D47" s="12">
        <f>$B$78+$B$79*B47</f>
        <v>1.0073722211919278</v>
      </c>
      <c r="E47" s="12">
        <f>C47-D47</f>
        <v>-4.503474350021186E-3</v>
      </c>
      <c r="F47" s="12">
        <f t="shared" ref="F47:F71" si="100">E47^2</f>
        <v>2.0281281221298745E-5</v>
      </c>
      <c r="G47" s="30">
        <f>B47-$B$80</f>
        <v>-1.9808291170429593E-2</v>
      </c>
      <c r="H47" s="30">
        <f>C47-$B$81</f>
        <v>-1.484096981195715E-2</v>
      </c>
      <c r="I47" s="12">
        <f t="shared" ref="I47:I71" si="101">G47*H47</f>
        <v>2.9397425128680296E-4</v>
      </c>
      <c r="J47" s="12">
        <f t="shared" ref="J47:J62" si="102">G47^2</f>
        <v>3.9236839909251894E-4</v>
      </c>
      <c r="K47" s="12">
        <f t="shared" ref="K47:K62" si="103">H47^2</f>
        <v>2.2025438495942344E-4</v>
      </c>
      <c r="L47" s="12">
        <f>(D47-$B$81)^2</f>
        <v>1.0686381242554665E-4</v>
      </c>
      <c r="M47" s="12">
        <f t="shared" ref="M47:M75" si="104">(D47-C47)^2</f>
        <v>2.0281281221298745E-5</v>
      </c>
      <c r="N47" s="12">
        <f>ABS(E47/C47)</f>
        <v>4.4905919784646742E-3</v>
      </c>
      <c r="P47" s="20" t="s">
        <v>17</v>
      </c>
      <c r="Q47" s="15">
        <v>1.0197210741834148</v>
      </c>
      <c r="R47" s="15">
        <v>1.0605597273640346</v>
      </c>
      <c r="S47" s="12">
        <f>$Q$78+$Q$79*Q47</f>
        <v>1.0056183182043674</v>
      </c>
      <c r="T47" s="12">
        <f t="shared" ref="T47:T71" si="105">R47-S47</f>
        <v>5.4941409159667165E-2</v>
      </c>
      <c r="U47" s="12">
        <f t="shared" ref="U47:U71" si="106">T47^2</f>
        <v>3.0185584404499592E-3</v>
      </c>
      <c r="V47" s="30">
        <f>Q47-$Q$80</f>
        <v>-1.9808291170429593E-2</v>
      </c>
      <c r="W47" s="31">
        <f>R47-$Q$81</f>
        <v>6.1033059575566151E-2</v>
      </c>
      <c r="X47" s="12">
        <f t="shared" ref="X47:X71" si="107">V47*W47</f>
        <v>-1.2089606150949904E-3</v>
      </c>
      <c r="Y47" s="12">
        <f t="shared" ref="Y47:Y62" si="108">V47^2</f>
        <v>3.9236839909251894E-4</v>
      </c>
      <c r="Z47" s="12">
        <f t="shared" ref="Z47:Z62" si="109">W47^2</f>
        <v>3.725034361154607E-3</v>
      </c>
      <c r="AA47" s="12">
        <f>(S47-$Q$81)^2</f>
        <v>3.7108204789522286E-5</v>
      </c>
      <c r="AB47" s="12">
        <f t="shared" ref="AB47:AB75" si="110">(S47-R47)^2</f>
        <v>3.0185584404499592E-3</v>
      </c>
      <c r="AC47" s="12">
        <f t="shared" ref="AC47:AC71" si="111">ABS(T47/R47)</f>
        <v>5.1804163162239951E-2</v>
      </c>
      <c r="AE47" s="20" t="s">
        <v>17</v>
      </c>
      <c r="AF47" s="15">
        <v>1.0197210741834148</v>
      </c>
      <c r="AG47" s="15">
        <v>1.106384561713861</v>
      </c>
      <c r="AH47" s="12">
        <f>$AF$78+$AF$79*AF47</f>
        <v>1.0512528948533282</v>
      </c>
      <c r="AI47" s="12">
        <f t="shared" ref="AI47:AI71" si="112">AG47-AH47</f>
        <v>5.5131666860532835E-2</v>
      </c>
      <c r="AJ47" s="12">
        <f t="shared" ref="AJ47:AJ71" si="113">AI47^2</f>
        <v>3.0395006908207744E-3</v>
      </c>
      <c r="AK47" s="30">
        <f>AF47-$AF$80</f>
        <v>-1.9808291170429593E-2</v>
      </c>
      <c r="AL47" s="30">
        <f>AG47-$AF$81</f>
        <v>6.1630288755431195E-2</v>
      </c>
      <c r="AM47" s="12">
        <f t="shared" ref="AM47:AM71" si="114">AK47*AL47</f>
        <v>-1.2207907045852339E-3</v>
      </c>
      <c r="AN47" s="12">
        <f t="shared" ref="AN47:AN62" si="115">AK47^2</f>
        <v>3.9236839909251894E-4</v>
      </c>
      <c r="AO47" s="12">
        <f t="shared" ref="AO47:AO62" si="116">AL47^2</f>
        <v>3.798292492077829E-3</v>
      </c>
      <c r="AP47" s="12">
        <f>(AH47-$AF$81)^2</f>
        <v>4.2232086532852347E-5</v>
      </c>
      <c r="AQ47" s="12">
        <f t="shared" ref="AQ47:AQ75" si="117">(AH47-AG47)^2</f>
        <v>3.0395006908207744E-3</v>
      </c>
      <c r="AR47" s="12">
        <f t="shared" ref="AR47:AR71" si="118">ABS(AI47/AG47)</f>
        <v>4.9830473750583006E-2</v>
      </c>
      <c r="AT47" s="20" t="s">
        <v>17</v>
      </c>
      <c r="AU47" s="15">
        <v>1.0197210741834148</v>
      </c>
      <c r="AV47" s="15">
        <v>0.96784462932791748</v>
      </c>
      <c r="AW47" s="12">
        <f>$AU$78+$AU$79*AU47</f>
        <v>1.0043920561124109</v>
      </c>
      <c r="AX47" s="12">
        <f t="shared" ref="AX47:AX71" si="119">AV47-AW47</f>
        <v>-3.6547426784493409E-2</v>
      </c>
      <c r="AY47" s="12">
        <f t="shared" ref="AY47:AY71" si="120">AX47^2</f>
        <v>1.3357144045679063E-3</v>
      </c>
      <c r="AZ47" s="30">
        <f>AU47-$AU$80</f>
        <v>-1.9808291170429593E-2</v>
      </c>
      <c r="BA47" s="31">
        <f>AV47-$AU$81</f>
        <v>-2.0859867260458298E-2</v>
      </c>
      <c r="BB47" s="12">
        <f t="shared" ref="BB47:BB71" si="121">AZ47*BA47</f>
        <v>4.1319832447166946E-4</v>
      </c>
      <c r="BC47" s="12">
        <f t="shared" ref="BC47:BC62" si="122">AZ47^2</f>
        <v>3.9236839909251894E-4</v>
      </c>
      <c r="BD47" s="12">
        <f t="shared" ref="BD47:BD62" si="123">BA47^2</f>
        <v>4.3513406212394E-4</v>
      </c>
      <c r="BE47" s="12">
        <f>(AW47-$AU$81)^2</f>
        <v>2.4609952382014471E-4</v>
      </c>
      <c r="BF47" s="12">
        <f t="shared" ref="BF47:BF75" si="124">(AW47-AV47)^2</f>
        <v>1.3357144045679063E-3</v>
      </c>
      <c r="BG47" s="12">
        <f t="shared" ref="BG47:BG71" si="125">ABS(AX47/AV47)</f>
        <v>3.7761667190189779E-2</v>
      </c>
      <c r="BI47" s="20" t="s">
        <v>17</v>
      </c>
      <c r="BJ47" s="15">
        <v>1.0197210741834148</v>
      </c>
      <c r="BK47" s="15">
        <v>0.89861266307071885</v>
      </c>
      <c r="BL47" s="12">
        <f>$BJ$78+$BJ$79*BJ47</f>
        <v>0.96663380950417899</v>
      </c>
      <c r="BM47" s="12">
        <f t="shared" ref="BM47:BM71" si="126">BK47-BL47</f>
        <v>-6.8021146433460133E-2</v>
      </c>
      <c r="BN47" s="12">
        <f t="shared" ref="BN47:BN71" si="127">BM47^2</f>
        <v>4.6268763621222266E-3</v>
      </c>
      <c r="BO47" s="30">
        <f>BJ47-$BJ$80</f>
        <v>-1.9808291170429593E-2</v>
      </c>
      <c r="BP47" s="30">
        <f>BK47-$BJ$81</f>
        <v>-6.8750511373006251E-2</v>
      </c>
      <c r="BQ47" s="12">
        <f t="shared" ref="BQ47:BQ71" si="128">BO47*BP47</f>
        <v>1.361830147392439E-3</v>
      </c>
      <c r="BR47" s="12">
        <f t="shared" ref="BR47:BR62" si="129">BO47^2</f>
        <v>3.9236839909251894E-4</v>
      </c>
      <c r="BS47" s="12">
        <f t="shared" ref="BS47:BS62" si="130">BP47^2</f>
        <v>4.7266328140498619E-3</v>
      </c>
      <c r="BT47" s="12">
        <f>(BL47-$BJ$81)^2</f>
        <v>5.3197321503911194E-7</v>
      </c>
      <c r="BU47" s="12">
        <f t="shared" ref="BU47:BU75" si="131">(BL47-BK47)^2</f>
        <v>4.6268763621222266E-3</v>
      </c>
      <c r="BV47" s="12">
        <f t="shared" ref="BV47:BV71" si="132">ABS(BM47/BK47)</f>
        <v>7.5695735469629169E-2</v>
      </c>
    </row>
    <row r="48" spans="1:74" x14ac:dyDescent="0.25">
      <c r="A48" s="20" t="s">
        <v>18</v>
      </c>
      <c r="B48" s="15">
        <v>1.0051403436383619</v>
      </c>
      <c r="C48" s="15">
        <v>1.0266820892995545</v>
      </c>
      <c r="D48" s="12">
        <f t="shared" ref="D48:D75" si="133">$B$78+$B$79*B48</f>
        <v>0.99976287041328982</v>
      </c>
      <c r="E48" s="12">
        <f t="shared" ref="E48:E71" si="134">C48-D48</f>
        <v>2.6919218886264695E-2</v>
      </c>
      <c r="F48" s="12">
        <f t="shared" si="100"/>
        <v>7.2464434544662983E-4</v>
      </c>
      <c r="G48" s="30">
        <f t="shared" ref="G48:G75" si="135">B48-$B$80</f>
        <v>-3.4389021715482526E-2</v>
      </c>
      <c r="H48" s="30">
        <f t="shared" ref="H48:H75" si="136">C48-$B$81</f>
        <v>8.9723726456907293E-3</v>
      </c>
      <c r="I48" s="12">
        <f t="shared" si="101"/>
        <v>-3.085511177520599E-4</v>
      </c>
      <c r="J48" s="12">
        <f t="shared" si="102"/>
        <v>1.1826048145479287E-3</v>
      </c>
      <c r="K48" s="12">
        <f t="shared" si="103"/>
        <v>8.0503470893139258E-5</v>
      </c>
      <c r="L48" s="12">
        <f t="shared" ref="L48:L75" si="137">(D48-$B$81)^2</f>
        <v>3.220892899828039E-4</v>
      </c>
      <c r="M48" s="12">
        <f t="shared" si="104"/>
        <v>7.2464434544662983E-4</v>
      </c>
      <c r="N48" s="12">
        <f t="shared" ref="N48:N71" si="138">ABS(E48/C48)</f>
        <v>2.6219624523332354E-2</v>
      </c>
      <c r="P48" s="20" t="s">
        <v>18</v>
      </c>
      <c r="Q48" s="15">
        <v>1.0051403436383619</v>
      </c>
      <c r="R48" s="15">
        <v>0.99527748501030899</v>
      </c>
      <c r="S48" s="12">
        <f t="shared" ref="S48:S75" si="139">$Q$78+$Q$79*Q48</f>
        <v>1.0101023351508407</v>
      </c>
      <c r="T48" s="12">
        <f t="shared" si="105"/>
        <v>-1.4824850140531698E-2</v>
      </c>
      <c r="U48" s="12">
        <f t="shared" si="106"/>
        <v>2.197761816892227E-4</v>
      </c>
      <c r="V48" s="30">
        <f t="shared" ref="V48:V75" si="140">Q48-$Q$80</f>
        <v>-3.4389021715482526E-2</v>
      </c>
      <c r="W48" s="31">
        <f t="shared" ref="W48:W75" si="141">R48-$Q$81</f>
        <v>-4.2491827781594438E-3</v>
      </c>
      <c r="X48" s="12">
        <f t="shared" si="107"/>
        <v>1.4612523883117948E-4</v>
      </c>
      <c r="Y48" s="12">
        <f t="shared" si="108"/>
        <v>1.1826048145479287E-3</v>
      </c>
      <c r="Z48" s="12">
        <f t="shared" si="109"/>
        <v>1.8055554282206809E-5</v>
      </c>
      <c r="AA48" s="12">
        <f t="shared" ref="AA48:AA75" si="142">(S48-$Q$81)^2</f>
        <v>1.1184474015954571E-4</v>
      </c>
      <c r="AB48" s="12">
        <f t="shared" si="110"/>
        <v>2.197761816892227E-4</v>
      </c>
      <c r="AC48" s="12">
        <f t="shared" si="111"/>
        <v>1.4895192912334538E-2</v>
      </c>
      <c r="AE48" s="20" t="s">
        <v>18</v>
      </c>
      <c r="AF48" s="15">
        <v>1.0051403436383619</v>
      </c>
      <c r="AG48" s="15">
        <v>1.0505297251823587</v>
      </c>
      <c r="AH48" s="12">
        <f t="shared" ref="AH48:AH75" si="143">$AF$78+$AF$79*AF48</f>
        <v>1.0560364803705458</v>
      </c>
      <c r="AI48" s="12">
        <f t="shared" si="112"/>
        <v>-5.5067551881871069E-3</v>
      </c>
      <c r="AJ48" s="12">
        <f t="shared" si="113"/>
        <v>3.032435270262562E-5</v>
      </c>
      <c r="AK48" s="30">
        <f t="shared" ref="AK48:AK75" si="144">AF48-$AF$80</f>
        <v>-3.4389021715482526E-2</v>
      </c>
      <c r="AL48" s="30">
        <f t="shared" ref="AL48:AL75" si="145">AG48-$AF$81</f>
        <v>5.7754522239288342E-3</v>
      </c>
      <c r="AM48" s="12">
        <f t="shared" si="114"/>
        <v>-1.9861215194542052E-4</v>
      </c>
      <c r="AN48" s="12">
        <f t="shared" si="115"/>
        <v>1.1826048145479287E-3</v>
      </c>
      <c r="AO48" s="12">
        <f t="shared" si="116"/>
        <v>3.3355848390884517E-5</v>
      </c>
      <c r="AP48" s="12">
        <f t="shared" ref="AP48:AP75" si="146">(AH48-$AF$81)^2</f>
        <v>1.2728820409000388E-4</v>
      </c>
      <c r="AQ48" s="12">
        <f t="shared" si="117"/>
        <v>3.032435270262562E-5</v>
      </c>
      <c r="AR48" s="12">
        <f t="shared" si="118"/>
        <v>5.2418842191554399E-3</v>
      </c>
      <c r="AT48" s="20" t="s">
        <v>18</v>
      </c>
      <c r="AU48" s="15">
        <v>1.0051403436383619</v>
      </c>
      <c r="AV48" s="15">
        <v>1.0015793399753414</v>
      </c>
      <c r="AW48" s="12">
        <f t="shared" ref="AW48:AW75" si="147">$AU$78+$AU$79*AU48</f>
        <v>1.0159395478350137</v>
      </c>
      <c r="AX48" s="12">
        <f t="shared" si="119"/>
        <v>-1.4360207859672292E-2</v>
      </c>
      <c r="AY48" s="12">
        <f t="shared" si="120"/>
        <v>2.0621556977299386E-4</v>
      </c>
      <c r="AZ48" s="30">
        <f t="shared" ref="AZ48:AZ75" si="148">AU48-$AU$80</f>
        <v>-3.4389021715482526E-2</v>
      </c>
      <c r="BA48" s="31">
        <f t="shared" ref="BA48:BA75" si="149">AV48-$AU$81</f>
        <v>1.2874843386965651E-2</v>
      </c>
      <c r="BB48" s="12">
        <f t="shared" si="121"/>
        <v>-4.4275326881779836E-4</v>
      </c>
      <c r="BC48" s="12">
        <f t="shared" si="122"/>
        <v>1.1826048145479287E-3</v>
      </c>
      <c r="BD48" s="12">
        <f t="shared" si="123"/>
        <v>1.6576159223889315E-4</v>
      </c>
      <c r="BE48" s="12">
        <f t="shared" ref="BE48:BE75" si="150">(AW48-$AU$81)^2</f>
        <v>7.4174801640699499E-4</v>
      </c>
      <c r="BF48" s="12">
        <f t="shared" si="124"/>
        <v>2.0621556977299386E-4</v>
      </c>
      <c r="BG48" s="12">
        <f t="shared" si="125"/>
        <v>1.4337563971742703E-2</v>
      </c>
      <c r="BI48" s="20" t="s">
        <v>18</v>
      </c>
      <c r="BJ48" s="15">
        <v>1.0051403436383619</v>
      </c>
      <c r="BK48" s="15">
        <v>0.93554042450411568</v>
      </c>
      <c r="BL48" s="12">
        <f t="shared" ref="BL48:BL75" si="151">$BJ$78+$BJ$79*BJ48</f>
        <v>0.96609692959055959</v>
      </c>
      <c r="BM48" s="12">
        <f t="shared" si="126"/>
        <v>-3.0556505086443919E-2</v>
      </c>
      <c r="BN48" s="12">
        <f t="shared" si="127"/>
        <v>9.3370000309787307E-4</v>
      </c>
      <c r="BO48" s="30">
        <f t="shared" ref="BO48:BO75" si="152">BJ48-$BJ$80</f>
        <v>-3.4389021715482526E-2</v>
      </c>
      <c r="BP48" s="30">
        <f t="shared" ref="BP48:BP75" si="153">BK48-$BJ$81</f>
        <v>-3.1822749939609429E-2</v>
      </c>
      <c r="BQ48" s="12">
        <f t="shared" si="128"/>
        <v>1.0943532387195989E-3</v>
      </c>
      <c r="BR48" s="12">
        <f t="shared" si="129"/>
        <v>1.1826048145479287E-3</v>
      </c>
      <c r="BS48" s="12">
        <f t="shared" si="130"/>
        <v>1.012687413718912E-3</v>
      </c>
      <c r="BT48" s="12">
        <f t="shared" ref="BT48:BT75" si="154">(BL48-$BJ$81)^2</f>
        <v>1.6033760281681443E-6</v>
      </c>
      <c r="BU48" s="12">
        <f t="shared" si="131"/>
        <v>9.3370000309787307E-4</v>
      </c>
      <c r="BV48" s="12">
        <f t="shared" si="132"/>
        <v>3.2661875730960993E-2</v>
      </c>
    </row>
    <row r="49" spans="1:74" x14ac:dyDescent="0.25">
      <c r="A49" s="20" t="s">
        <v>19</v>
      </c>
      <c r="B49" s="15">
        <v>1.0564553875496836</v>
      </c>
      <c r="C49" s="15">
        <v>1.0443395268634756</v>
      </c>
      <c r="D49" s="12">
        <f t="shared" si="133"/>
        <v>1.0265430216640061</v>
      </c>
      <c r="E49" s="12">
        <f t="shared" si="134"/>
        <v>1.7796505199469514E-2</v>
      </c>
      <c r="F49" s="12">
        <f t="shared" si="100"/>
        <v>3.1671559731474548E-4</v>
      </c>
      <c r="G49" s="30">
        <f t="shared" si="135"/>
        <v>1.6926022195839163E-2</v>
      </c>
      <c r="H49" s="30">
        <f t="shared" si="136"/>
        <v>2.6629810209611859E-2</v>
      </c>
      <c r="I49" s="12">
        <f t="shared" si="101"/>
        <v>4.5073675867887469E-4</v>
      </c>
      <c r="J49" s="12">
        <f t="shared" si="102"/>
        <v>2.8649022737403998E-4</v>
      </c>
      <c r="K49" s="12">
        <f t="shared" si="103"/>
        <v>7.09146791799948E-4</v>
      </c>
      <c r="L49" s="12">
        <f t="shared" si="137"/>
        <v>7.8027277402205851E-5</v>
      </c>
      <c r="M49" s="12">
        <f t="shared" si="104"/>
        <v>3.1671559731474548E-4</v>
      </c>
      <c r="N49" s="12">
        <f>ABS(E49/C49)</f>
        <v>1.7040918917355135E-2</v>
      </c>
      <c r="P49" s="20" t="s">
        <v>19</v>
      </c>
      <c r="Q49" s="15">
        <v>1.0564553875496836</v>
      </c>
      <c r="R49" s="15">
        <v>1.0522321104081331</v>
      </c>
      <c r="S49" s="12">
        <f t="shared" si="139"/>
        <v>0.99432140251537326</v>
      </c>
      <c r="T49" s="12">
        <f t="shared" si="105"/>
        <v>5.7910707892759872E-2</v>
      </c>
      <c r="U49" s="12">
        <f t="shared" si="106"/>
        <v>3.3536500886405603E-3</v>
      </c>
      <c r="V49" s="30">
        <f t="shared" si="140"/>
        <v>1.6926022195839163E-2</v>
      </c>
      <c r="W49" s="31">
        <f t="shared" si="141"/>
        <v>5.27054426196647E-2</v>
      </c>
      <c r="X49" s="12">
        <f t="shared" si="107"/>
        <v>8.9209349162197213E-4</v>
      </c>
      <c r="Y49" s="12">
        <f t="shared" si="108"/>
        <v>2.8649022737403998E-4</v>
      </c>
      <c r="Z49" s="12">
        <f t="shared" si="109"/>
        <v>2.7778636817347682E-3</v>
      </c>
      <c r="AA49" s="12">
        <f t="shared" si="142"/>
        <v>2.7094786563290556E-5</v>
      </c>
      <c r="AB49" s="12">
        <f t="shared" si="110"/>
        <v>3.3536500886405603E-3</v>
      </c>
      <c r="AC49" s="12">
        <f t="shared" si="111"/>
        <v>5.503605841328852E-2</v>
      </c>
      <c r="AE49" s="20" t="s">
        <v>19</v>
      </c>
      <c r="AF49" s="15">
        <v>1.0564553875496836</v>
      </c>
      <c r="AG49" s="15">
        <v>1.0514009154170243</v>
      </c>
      <c r="AH49" s="12">
        <f t="shared" si="143"/>
        <v>1.0392012538974207</v>
      </c>
      <c r="AI49" s="12">
        <f t="shared" si="112"/>
        <v>1.2199661519603611E-2</v>
      </c>
      <c r="AJ49" s="12">
        <f t="shared" si="113"/>
        <v>1.4883174119289708E-4</v>
      </c>
      <c r="AK49" s="30">
        <f t="shared" si="144"/>
        <v>1.6926022195839163E-2</v>
      </c>
      <c r="AL49" s="30">
        <f t="shared" si="145"/>
        <v>6.6466424585944761E-3</v>
      </c>
      <c r="AM49" s="12">
        <f t="shared" si="114"/>
        <v>1.1250121778197709E-4</v>
      </c>
      <c r="AN49" s="12">
        <f t="shared" si="115"/>
        <v>2.8649022737403998E-4</v>
      </c>
      <c r="AO49" s="12">
        <f t="shared" si="116"/>
        <v>4.4177855972390821E-5</v>
      </c>
      <c r="AP49" s="12">
        <f t="shared" si="146"/>
        <v>3.0836020691930768E-5</v>
      </c>
      <c r="AQ49" s="12">
        <f t="shared" si="117"/>
        <v>1.4883174119289708E-4</v>
      </c>
      <c r="AR49" s="12">
        <f t="shared" si="118"/>
        <v>1.1603244148560376E-2</v>
      </c>
      <c r="AT49" s="20" t="s">
        <v>19</v>
      </c>
      <c r="AU49" s="15">
        <v>1.0564553875496836</v>
      </c>
      <c r="AV49" s="15">
        <v>0.94776506156564466</v>
      </c>
      <c r="AW49" s="12">
        <f t="shared" si="147"/>
        <v>0.97529960575666386</v>
      </c>
      <c r="AX49" s="12">
        <f t="shared" si="119"/>
        <v>-2.7534544191019195E-2</v>
      </c>
      <c r="AY49" s="12">
        <f t="shared" si="120"/>
        <v>7.5815112380718888E-4</v>
      </c>
      <c r="AZ49" s="30">
        <f t="shared" si="148"/>
        <v>1.6926022195839163E-2</v>
      </c>
      <c r="BA49" s="31">
        <f t="shared" si="149"/>
        <v>-4.0939435022731119E-2</v>
      </c>
      <c r="BB49" s="12">
        <f t="shared" si="121"/>
        <v>-6.9294178587986214E-4</v>
      </c>
      <c r="BC49" s="12">
        <f t="shared" si="122"/>
        <v>2.8649022737403998E-4</v>
      </c>
      <c r="BD49" s="12">
        <f t="shared" si="123"/>
        <v>1.6760373399804234E-3</v>
      </c>
      <c r="BE49" s="12">
        <f t="shared" si="150"/>
        <v>1.7969109821011441E-4</v>
      </c>
      <c r="BF49" s="12">
        <f t="shared" si="124"/>
        <v>7.5815112380718888E-4</v>
      </c>
      <c r="BG49" s="12">
        <f t="shared" si="125"/>
        <v>2.9052077680025431E-2</v>
      </c>
      <c r="BI49" s="20" t="s">
        <v>19</v>
      </c>
      <c r="BJ49" s="15">
        <v>1.0564553875496836</v>
      </c>
      <c r="BK49" s="15">
        <v>0.93757644047215327</v>
      </c>
      <c r="BL49" s="12">
        <f t="shared" si="151"/>
        <v>0.9679864107970988</v>
      </c>
      <c r="BM49" s="12">
        <f t="shared" si="126"/>
        <v>-3.0409970324945523E-2</v>
      </c>
      <c r="BN49" s="12">
        <f t="shared" si="127"/>
        <v>9.2476629516406738E-4</v>
      </c>
      <c r="BO49" s="30">
        <f t="shared" si="152"/>
        <v>1.6926022195839163E-2</v>
      </c>
      <c r="BP49" s="30">
        <f t="shared" si="153"/>
        <v>-2.9786733971571833E-2</v>
      </c>
      <c r="BQ49" s="12">
        <f t="shared" si="128"/>
        <v>-5.0417092034438129E-4</v>
      </c>
      <c r="BR49" s="12">
        <f t="shared" si="129"/>
        <v>2.8649022737403998E-4</v>
      </c>
      <c r="BS49" s="12">
        <f t="shared" si="130"/>
        <v>8.8724952069319147E-4</v>
      </c>
      <c r="BT49" s="12">
        <f t="shared" si="154"/>
        <v>3.8842355216653584E-7</v>
      </c>
      <c r="BU49" s="12">
        <f t="shared" si="131"/>
        <v>9.2476629516406738E-4</v>
      </c>
      <c r="BV49" s="12">
        <f t="shared" si="132"/>
        <v>3.2434657071407844E-2</v>
      </c>
    </row>
    <row r="50" spans="1:74" x14ac:dyDescent="0.25">
      <c r="A50" s="20" t="s">
        <v>20</v>
      </c>
      <c r="B50" s="15">
        <v>1.0114291811346208</v>
      </c>
      <c r="C50" s="15">
        <v>1.0211207504374544</v>
      </c>
      <c r="D50" s="12">
        <f t="shared" si="133"/>
        <v>1.0030448712945914</v>
      </c>
      <c r="E50" s="12">
        <f t="shared" si="134"/>
        <v>1.8075879142863016E-2</v>
      </c>
      <c r="F50" s="12">
        <f t="shared" si="100"/>
        <v>3.2673740678739019E-4</v>
      </c>
      <c r="G50" s="30">
        <f t="shared" si="135"/>
        <v>-2.8100184219223667E-2</v>
      </c>
      <c r="H50" s="30">
        <f t="shared" si="136"/>
        <v>3.4110337835906446E-3</v>
      </c>
      <c r="I50" s="12">
        <f t="shared" si="101"/>
        <v>-9.5850677696892635E-5</v>
      </c>
      <c r="J50" s="12">
        <f t="shared" si="102"/>
        <v>7.8962035315430679E-4</v>
      </c>
      <c r="K50" s="12">
        <f t="shared" si="103"/>
        <v>1.1635151472796707E-5</v>
      </c>
      <c r="L50" s="12">
        <f t="shared" si="137"/>
        <v>2.1505768941137242E-4</v>
      </c>
      <c r="M50" s="12">
        <f t="shared" si="104"/>
        <v>3.2673740678739019E-4</v>
      </c>
      <c r="N50" s="12">
        <f t="shared" si="138"/>
        <v>1.7701999626507637E-2</v>
      </c>
      <c r="P50" s="20" t="s">
        <v>20</v>
      </c>
      <c r="Q50" s="15">
        <v>1.0114291811346208</v>
      </c>
      <c r="R50" s="15">
        <v>1.0012907519343983</v>
      </c>
      <c r="S50" s="12">
        <f t="shared" si="139"/>
        <v>1.0081683268499735</v>
      </c>
      <c r="T50" s="12">
        <f t="shared" si="105"/>
        <v>-6.8775749155751686E-3</v>
      </c>
      <c r="U50" s="12">
        <f t="shared" si="106"/>
        <v>4.7301036719348787E-5</v>
      </c>
      <c r="V50" s="30">
        <f t="shared" si="140"/>
        <v>-2.8100184219223667E-2</v>
      </c>
      <c r="W50" s="31">
        <f t="shared" si="141"/>
        <v>1.7640841459298784E-3</v>
      </c>
      <c r="X50" s="12">
        <f t="shared" si="107"/>
        <v>-4.9571089478841427E-5</v>
      </c>
      <c r="Y50" s="12">
        <f t="shared" si="108"/>
        <v>7.8962035315430679E-4</v>
      </c>
      <c r="Z50" s="12">
        <f t="shared" si="109"/>
        <v>3.1119928739211486E-6</v>
      </c>
      <c r="AA50" s="12">
        <f t="shared" si="142"/>
        <v>7.4678271335292294E-5</v>
      </c>
      <c r="AB50" s="12">
        <f t="shared" si="110"/>
        <v>4.7301036719348787E-5</v>
      </c>
      <c r="AC50" s="12">
        <f t="shared" si="111"/>
        <v>6.8687091159968759E-3</v>
      </c>
      <c r="AE50" s="20" t="s">
        <v>20</v>
      </c>
      <c r="AF50" s="15">
        <v>1.0114291811346208</v>
      </c>
      <c r="AG50" s="15">
        <v>1.0694057059540263</v>
      </c>
      <c r="AH50" s="12">
        <f t="shared" si="143"/>
        <v>1.053973264685002</v>
      </c>
      <c r="AI50" s="12">
        <f t="shared" si="112"/>
        <v>1.5432441269024322E-2</v>
      </c>
      <c r="AJ50" s="12">
        <f t="shared" si="113"/>
        <v>2.3816024352188501E-4</v>
      </c>
      <c r="AK50" s="30">
        <f t="shared" si="144"/>
        <v>-2.8100184219223667E-2</v>
      </c>
      <c r="AL50" s="30">
        <f t="shared" si="145"/>
        <v>2.4651432995596467E-2</v>
      </c>
      <c r="AM50" s="12">
        <f t="shared" si="114"/>
        <v>-6.9270980844410941E-4</v>
      </c>
      <c r="AN50" s="12">
        <f t="shared" si="115"/>
        <v>7.8962035315430679E-4</v>
      </c>
      <c r="AO50" s="12">
        <f t="shared" si="116"/>
        <v>6.0769314873638223E-4</v>
      </c>
      <c r="AP50" s="12">
        <f t="shared" si="146"/>
        <v>8.4989808454605665E-5</v>
      </c>
      <c r="AQ50" s="12">
        <f t="shared" si="117"/>
        <v>2.3816024352188501E-4</v>
      </c>
      <c r="AR50" s="12">
        <f t="shared" si="118"/>
        <v>1.4430857422120172E-2</v>
      </c>
      <c r="AT50" s="20" t="s">
        <v>20</v>
      </c>
      <c r="AU50" s="15">
        <v>1.0114291811346208</v>
      </c>
      <c r="AV50" s="15">
        <v>1.0931353460075692</v>
      </c>
      <c r="AW50" s="12">
        <f t="shared" si="147"/>
        <v>1.010958981277772</v>
      </c>
      <c r="AX50" s="12">
        <f t="shared" si="119"/>
        <v>8.217636472979728E-2</v>
      </c>
      <c r="AY50" s="12">
        <f t="shared" si="120"/>
        <v>6.7529549202046705E-3</v>
      </c>
      <c r="AZ50" s="30">
        <f t="shared" si="148"/>
        <v>-2.8100184219223667E-2</v>
      </c>
      <c r="BA50" s="31">
        <f t="shared" si="149"/>
        <v>0.10443084941919345</v>
      </c>
      <c r="BB50" s="12">
        <f t="shared" si="121"/>
        <v>-2.934526106849343E-3</v>
      </c>
      <c r="BC50" s="12">
        <f t="shared" si="122"/>
        <v>7.8962035315430679E-4</v>
      </c>
      <c r="BD50" s="12">
        <f t="shared" si="123"/>
        <v>1.0905802310414258E-2</v>
      </c>
      <c r="BE50" s="12">
        <f t="shared" si="150"/>
        <v>4.9526208879056854E-4</v>
      </c>
      <c r="BF50" s="12">
        <f t="shared" si="124"/>
        <v>6.7529549202046705E-3</v>
      </c>
      <c r="BG50" s="12">
        <f t="shared" si="125"/>
        <v>7.5174922327713542E-2</v>
      </c>
      <c r="BI50" s="20" t="s">
        <v>20</v>
      </c>
      <c r="BJ50" s="15">
        <v>1.0114291811346208</v>
      </c>
      <c r="BK50" s="15">
        <v>0.94854897275298466</v>
      </c>
      <c r="BL50" s="12">
        <f t="shared" si="151"/>
        <v>0.96632849209844118</v>
      </c>
      <c r="BM50" s="12">
        <f t="shared" si="126"/>
        <v>-1.7779519345456518E-2</v>
      </c>
      <c r="BN50" s="12">
        <f t="shared" si="127"/>
        <v>3.1611130815546257E-4</v>
      </c>
      <c r="BO50" s="30">
        <f t="shared" si="152"/>
        <v>-2.8100184219223667E-2</v>
      </c>
      <c r="BP50" s="30">
        <f t="shared" si="153"/>
        <v>-1.881420169074044E-2</v>
      </c>
      <c r="BQ50" s="12">
        <f t="shared" si="128"/>
        <v>5.2868253344743579E-4</v>
      </c>
      <c r="BR50" s="12">
        <f t="shared" si="129"/>
        <v>7.8962035315430679E-4</v>
      </c>
      <c r="BS50" s="12">
        <f t="shared" si="130"/>
        <v>3.5397418525986041E-4</v>
      </c>
      <c r="BT50" s="12">
        <f t="shared" si="154"/>
        <v>1.0705675556422362E-6</v>
      </c>
      <c r="BU50" s="12">
        <f t="shared" si="131"/>
        <v>3.1611130815546257E-4</v>
      </c>
      <c r="BV50" s="12">
        <f t="shared" si="132"/>
        <v>1.874391291980931E-2</v>
      </c>
    </row>
    <row r="51" spans="1:74" x14ac:dyDescent="0.25">
      <c r="A51" s="20" t="s">
        <v>21</v>
      </c>
      <c r="B51" s="15">
        <v>1.0513769415500178</v>
      </c>
      <c r="C51" s="15">
        <v>1.0391284807272372</v>
      </c>
      <c r="D51" s="12">
        <f t="shared" si="133"/>
        <v>1.0238926965035198</v>
      </c>
      <c r="E51" s="12">
        <f t="shared" si="134"/>
        <v>1.5235784223717408E-2</v>
      </c>
      <c r="F51" s="12">
        <f t="shared" si="100"/>
        <v>2.3212912091167626E-4</v>
      </c>
      <c r="G51" s="30">
        <f t="shared" si="135"/>
        <v>1.1847576196173382E-2</v>
      </c>
      <c r="H51" s="30">
        <f t="shared" si="136"/>
        <v>2.1418764073373397E-2</v>
      </c>
      <c r="I51" s="12">
        <f t="shared" si="101"/>
        <v>2.5376043938715227E-4</v>
      </c>
      <c r="J51" s="12">
        <f t="shared" si="102"/>
        <v>1.4036506172413415E-4</v>
      </c>
      <c r="K51" s="12">
        <f t="shared" si="103"/>
        <v>4.5876345443083096E-4</v>
      </c>
      <c r="L51" s="12">
        <f t="shared" si="137"/>
        <v>3.8229239821252005E-5</v>
      </c>
      <c r="M51" s="12">
        <f t="shared" si="104"/>
        <v>2.3212912091167626E-4</v>
      </c>
      <c r="N51" s="12">
        <f t="shared" si="138"/>
        <v>1.4662079335035258E-2</v>
      </c>
      <c r="P51" s="20" t="s">
        <v>21</v>
      </c>
      <c r="Q51" s="15">
        <v>1.0513769415500178</v>
      </c>
      <c r="R51" s="15">
        <v>1.0346571991178419</v>
      </c>
      <c r="S51" s="12">
        <f t="shared" si="139"/>
        <v>0.99588317871402721</v>
      </c>
      <c r="T51" s="12">
        <f t="shared" si="105"/>
        <v>3.8774020403814724E-2</v>
      </c>
      <c r="U51" s="12">
        <f t="shared" si="106"/>
        <v>1.5034246582754406E-3</v>
      </c>
      <c r="V51" s="30">
        <f t="shared" si="140"/>
        <v>1.1847576196173382E-2</v>
      </c>
      <c r="W51" s="31">
        <f t="shared" si="141"/>
        <v>3.5130531329373493E-2</v>
      </c>
      <c r="X51" s="12">
        <f t="shared" si="107"/>
        <v>4.1621164673680863E-4</v>
      </c>
      <c r="Y51" s="12">
        <f t="shared" si="108"/>
        <v>1.4036506172413415E-4</v>
      </c>
      <c r="Z51" s="12">
        <f t="shared" si="109"/>
        <v>1.2341542314840926E-3</v>
      </c>
      <c r="AA51" s="12">
        <f t="shared" si="142"/>
        <v>1.3275012635572616E-5</v>
      </c>
      <c r="AB51" s="12">
        <f t="shared" si="110"/>
        <v>1.5034246582754406E-3</v>
      </c>
      <c r="AC51" s="12">
        <f t="shared" si="111"/>
        <v>3.747523376522563E-2</v>
      </c>
      <c r="AE51" s="20" t="s">
        <v>21</v>
      </c>
      <c r="AF51" s="15">
        <v>1.0513769415500178</v>
      </c>
      <c r="AG51" s="15">
        <v>1.0642550982287518</v>
      </c>
      <c r="AH51" s="12">
        <f t="shared" si="143"/>
        <v>1.040867369368035</v>
      </c>
      <c r="AI51" s="12">
        <f t="shared" si="112"/>
        <v>2.3387728860716717E-2</v>
      </c>
      <c r="AJ51" s="12">
        <f t="shared" si="113"/>
        <v>5.4698586126240162E-4</v>
      </c>
      <c r="AK51" s="30">
        <f t="shared" si="144"/>
        <v>1.1847576196173382E-2</v>
      </c>
      <c r="AL51" s="30">
        <f t="shared" si="145"/>
        <v>1.9500825270321931E-2</v>
      </c>
      <c r="AM51" s="12">
        <f t="shared" si="114"/>
        <v>2.3103751327840246E-4</v>
      </c>
      <c r="AN51" s="12">
        <f t="shared" si="115"/>
        <v>1.4036506172413415E-4</v>
      </c>
      <c r="AO51" s="12">
        <f t="shared" si="116"/>
        <v>3.8028218622362643E-4</v>
      </c>
      <c r="AP51" s="12">
        <f t="shared" si="146"/>
        <v>1.5108019521023876E-5</v>
      </c>
      <c r="AQ51" s="12">
        <f t="shared" si="117"/>
        <v>5.4698586126240162E-4</v>
      </c>
      <c r="AR51" s="12">
        <f t="shared" si="118"/>
        <v>2.1975679420884242E-2</v>
      </c>
      <c r="AT51" s="20" t="s">
        <v>21</v>
      </c>
      <c r="AU51" s="15">
        <v>1.0513769415500178</v>
      </c>
      <c r="AV51" s="15">
        <v>0.99948591053563429</v>
      </c>
      <c r="AW51" s="12">
        <f t="shared" si="147"/>
        <v>0.97932157934458686</v>
      </c>
      <c r="AX51" s="12">
        <f t="shared" si="119"/>
        <v>2.0164331191047435E-2</v>
      </c>
      <c r="AY51" s="12">
        <f t="shared" si="120"/>
        <v>4.0660025238224847E-4</v>
      </c>
      <c r="AZ51" s="30">
        <f t="shared" si="148"/>
        <v>1.1847576196173382E-2</v>
      </c>
      <c r="BA51" s="31">
        <f t="shared" si="149"/>
        <v>1.0781413947258511E-2</v>
      </c>
      <c r="BB51" s="12">
        <f t="shared" si="121"/>
        <v>1.2773362324263165E-4</v>
      </c>
      <c r="BC51" s="12">
        <f t="shared" si="122"/>
        <v>1.4036506172413415E-4</v>
      </c>
      <c r="BD51" s="12">
        <f t="shared" si="123"/>
        <v>1.1623888670214035E-4</v>
      </c>
      <c r="BE51" s="12">
        <f t="shared" si="150"/>
        <v>8.8039136003791537E-5</v>
      </c>
      <c r="BF51" s="12">
        <f t="shared" si="124"/>
        <v>4.0660025238224847E-4</v>
      </c>
      <c r="BG51" s="12">
        <f t="shared" si="125"/>
        <v>2.017470279320013E-2</v>
      </c>
      <c r="BI51" s="20" t="s">
        <v>21</v>
      </c>
      <c r="BJ51" s="15">
        <v>1.0513769415500178</v>
      </c>
      <c r="BK51" s="15">
        <v>0.99005968372056408</v>
      </c>
      <c r="BL51" s="12">
        <f t="shared" si="151"/>
        <v>0.96779941634979061</v>
      </c>
      <c r="BM51" s="12">
        <f t="shared" si="126"/>
        <v>2.2260267370773468E-2</v>
      </c>
      <c r="BN51" s="12">
        <f t="shared" si="127"/>
        <v>4.9551950341832193E-4</v>
      </c>
      <c r="BO51" s="30">
        <f t="shared" si="152"/>
        <v>1.1847576196173382E-2</v>
      </c>
      <c r="BP51" s="30">
        <f t="shared" si="153"/>
        <v>2.2696509276838972E-2</v>
      </c>
      <c r="BQ51" s="12">
        <f t="shared" si="128"/>
        <v>2.6889862304450574E-4</v>
      </c>
      <c r="BR51" s="12">
        <f t="shared" si="129"/>
        <v>1.4036506172413415E-4</v>
      </c>
      <c r="BS51" s="12">
        <f t="shared" si="130"/>
        <v>5.1513153335363757E-4</v>
      </c>
      <c r="BT51" s="12">
        <f t="shared" si="154"/>
        <v>1.9030700060766425E-7</v>
      </c>
      <c r="BU51" s="12">
        <f t="shared" si="131"/>
        <v>4.9551950341832193E-4</v>
      </c>
      <c r="BV51" s="12">
        <f t="shared" si="132"/>
        <v>2.2483763087010257E-2</v>
      </c>
    </row>
    <row r="52" spans="1:74" x14ac:dyDescent="0.25">
      <c r="A52" s="20" t="s">
        <v>22</v>
      </c>
      <c r="B52" s="15">
        <v>1.0153330610612301</v>
      </c>
      <c r="C52" s="15">
        <v>1.0208690851340585</v>
      </c>
      <c r="D52" s="12">
        <f t="shared" si="133"/>
        <v>1.0050822172058589</v>
      </c>
      <c r="E52" s="12">
        <f t="shared" si="134"/>
        <v>1.578686792819961E-2</v>
      </c>
      <c r="F52" s="12">
        <f t="shared" si="100"/>
        <v>2.4922519898241746E-4</v>
      </c>
      <c r="G52" s="30">
        <f t="shared" si="135"/>
        <v>-2.4196304292614323E-2</v>
      </c>
      <c r="H52" s="30">
        <f t="shared" si="136"/>
        <v>3.1593684801947131E-3</v>
      </c>
      <c r="I52" s="12">
        <f t="shared" si="101"/>
        <v>-7.6445041119285728E-5</v>
      </c>
      <c r="J52" s="12">
        <f t="shared" si="102"/>
        <v>5.8546114142078633E-4</v>
      </c>
      <c r="K52" s="12">
        <f t="shared" si="103"/>
        <v>9.9816091936478515E-6</v>
      </c>
      <c r="L52" s="12">
        <f t="shared" si="137"/>
        <v>1.5945374230936398E-4</v>
      </c>
      <c r="M52" s="12">
        <f t="shared" si="104"/>
        <v>2.4922519898241746E-4</v>
      </c>
      <c r="N52" s="12">
        <f t="shared" si="138"/>
        <v>1.5464145362112235E-2</v>
      </c>
      <c r="P52" s="20" t="s">
        <v>22</v>
      </c>
      <c r="Q52" s="15">
        <v>1.0153330610612301</v>
      </c>
      <c r="R52" s="15">
        <v>1.1290533977266481</v>
      </c>
      <c r="S52" s="12">
        <f t="shared" si="139"/>
        <v>1.0069677653490374</v>
      </c>
      <c r="T52" s="12">
        <f t="shared" si="105"/>
        <v>0.12208563237761072</v>
      </c>
      <c r="U52" s="12">
        <f t="shared" si="106"/>
        <v>1.4904901633041111E-2</v>
      </c>
      <c r="V52" s="30">
        <f t="shared" si="140"/>
        <v>-2.4196304292614323E-2</v>
      </c>
      <c r="W52" s="31">
        <f t="shared" si="141"/>
        <v>0.12952672993817971</v>
      </c>
      <c r="X52" s="12">
        <f t="shared" si="107"/>
        <v>-3.134068171611474E-3</v>
      </c>
      <c r="Y52" s="12">
        <f t="shared" si="108"/>
        <v>5.8546114142078633E-4</v>
      </c>
      <c r="Z52" s="12">
        <f t="shared" si="109"/>
        <v>1.6777173768478138E-2</v>
      </c>
      <c r="AA52" s="12">
        <f t="shared" si="142"/>
        <v>5.5369932905905743E-5</v>
      </c>
      <c r="AB52" s="12">
        <f t="shared" si="110"/>
        <v>1.4904901633041111E-2</v>
      </c>
      <c r="AC52" s="12">
        <f t="shared" si="111"/>
        <v>0.10813096406549987</v>
      </c>
      <c r="AE52" s="20" t="s">
        <v>22</v>
      </c>
      <c r="AF52" s="15">
        <v>1.0153330610612301</v>
      </c>
      <c r="AG52" s="15">
        <v>1.0882125113296675</v>
      </c>
      <c r="AH52" s="12">
        <f t="shared" si="143"/>
        <v>1.0526924959731612</v>
      </c>
      <c r="AI52" s="12">
        <f t="shared" si="112"/>
        <v>3.5520015356506285E-2</v>
      </c>
      <c r="AJ52" s="12">
        <f t="shared" si="113"/>
        <v>1.2616714909264423E-3</v>
      </c>
      <c r="AK52" s="30">
        <f t="shared" si="144"/>
        <v>-2.4196304292614323E-2</v>
      </c>
      <c r="AL52" s="30">
        <f t="shared" si="145"/>
        <v>4.3458238371237634E-2</v>
      </c>
      <c r="AM52" s="12">
        <f t="shared" si="114"/>
        <v>-1.0515287596514337E-3</v>
      </c>
      <c r="AN52" s="12">
        <f t="shared" si="115"/>
        <v>5.8546114142078633E-4</v>
      </c>
      <c r="AO52" s="12">
        <f t="shared" si="116"/>
        <v>1.8886184823313111E-3</v>
      </c>
      <c r="AP52" s="12">
        <f t="shared" si="146"/>
        <v>6.3015384631610476E-5</v>
      </c>
      <c r="AQ52" s="12">
        <f t="shared" si="117"/>
        <v>1.2616714909264423E-3</v>
      </c>
      <c r="AR52" s="12">
        <f t="shared" si="118"/>
        <v>3.2640697461845031E-2</v>
      </c>
      <c r="AT52" s="20" t="s">
        <v>22</v>
      </c>
      <c r="AU52" s="15">
        <v>1.0153330610612301</v>
      </c>
      <c r="AV52" s="15">
        <v>1.0298965529752491</v>
      </c>
      <c r="AW52" s="12">
        <f t="shared" si="147"/>
        <v>1.0078672280217014</v>
      </c>
      <c r="AX52" s="12">
        <f t="shared" si="119"/>
        <v>2.2029324953547702E-2</v>
      </c>
      <c r="AY52" s="12">
        <f t="shared" si="120"/>
        <v>4.8529115790899946E-4</v>
      </c>
      <c r="AZ52" s="30">
        <f t="shared" si="148"/>
        <v>-2.4196304292614323E-2</v>
      </c>
      <c r="BA52" s="31">
        <f t="shared" si="149"/>
        <v>4.1192056386873288E-2</v>
      </c>
      <c r="BB52" s="12">
        <f t="shared" si="121"/>
        <v>-9.9669553077531337E-4</v>
      </c>
      <c r="BC52" s="12">
        <f t="shared" si="122"/>
        <v>5.8546114142078633E-4</v>
      </c>
      <c r="BD52" s="12">
        <f t="shared" si="123"/>
        <v>1.6967855093793485E-3</v>
      </c>
      <c r="BE52" s="12">
        <f t="shared" si="150"/>
        <v>3.6721027598576449E-4</v>
      </c>
      <c r="BF52" s="12">
        <f t="shared" si="124"/>
        <v>4.8529115790899946E-4</v>
      </c>
      <c r="BG52" s="12">
        <f t="shared" si="125"/>
        <v>2.1389842397187945E-2</v>
      </c>
      <c r="BI52" s="20" t="s">
        <v>22</v>
      </c>
      <c r="BJ52" s="15">
        <v>1.0153330610612301</v>
      </c>
      <c r="BK52" s="15">
        <v>0.98761292182225491</v>
      </c>
      <c r="BL52" s="12">
        <f t="shared" si="151"/>
        <v>0.96647223762005974</v>
      </c>
      <c r="BM52" s="12">
        <f t="shared" si="126"/>
        <v>2.114068420219517E-2</v>
      </c>
      <c r="BN52" s="12">
        <f t="shared" si="127"/>
        <v>4.4692852853694444E-4</v>
      </c>
      <c r="BO52" s="30">
        <f t="shared" si="152"/>
        <v>-2.4196304292614323E-2</v>
      </c>
      <c r="BP52" s="30">
        <f t="shared" si="153"/>
        <v>2.0249747378529803E-2</v>
      </c>
      <c r="BQ52" s="12">
        <f t="shared" si="128"/>
        <v>-4.8996904941947636E-4</v>
      </c>
      <c r="BR52" s="12">
        <f t="shared" si="129"/>
        <v>5.8546114142078633E-4</v>
      </c>
      <c r="BS52" s="12">
        <f t="shared" si="130"/>
        <v>4.1005226889427463E-4</v>
      </c>
      <c r="BT52" s="12">
        <f t="shared" si="154"/>
        <v>7.9376842376293321E-7</v>
      </c>
      <c r="BU52" s="12">
        <f t="shared" si="131"/>
        <v>4.4692852853694444E-4</v>
      </c>
      <c r="BV52" s="12">
        <f t="shared" si="132"/>
        <v>2.1405840015932834E-2</v>
      </c>
    </row>
    <row r="53" spans="1:74" x14ac:dyDescent="0.25">
      <c r="A53" s="20" t="s">
        <v>23</v>
      </c>
      <c r="B53" s="15">
        <v>1.0151265696612108</v>
      </c>
      <c r="C53" s="15">
        <v>1.0350273316156955</v>
      </c>
      <c r="D53" s="12">
        <f t="shared" si="133"/>
        <v>1.0049744540529315</v>
      </c>
      <c r="E53" s="12">
        <f t="shared" si="134"/>
        <v>3.005287756276398E-2</v>
      </c>
      <c r="F53" s="12">
        <f t="shared" si="100"/>
        <v>9.0317544980248268E-4</v>
      </c>
      <c r="G53" s="30">
        <f t="shared" si="135"/>
        <v>-2.4402795692633594E-2</v>
      </c>
      <c r="H53" s="30">
        <f t="shared" si="136"/>
        <v>1.7317614961831707E-2</v>
      </c>
      <c r="I53" s="12">
        <f t="shared" si="101"/>
        <v>-4.2259821979727386E-4</v>
      </c>
      <c r="J53" s="12">
        <f t="shared" si="102"/>
        <v>5.9549643761641667E-4</v>
      </c>
      <c r="K53" s="12">
        <f t="shared" si="103"/>
        <v>2.9989978796625736E-4</v>
      </c>
      <c r="L53" s="12">
        <f t="shared" si="137"/>
        <v>1.6218691351470424E-4</v>
      </c>
      <c r="M53" s="12">
        <f t="shared" si="104"/>
        <v>9.0317544980248268E-4</v>
      </c>
      <c r="N53" s="12">
        <f t="shared" si="138"/>
        <v>2.9035829919438861E-2</v>
      </c>
      <c r="P53" s="20" t="s">
        <v>23</v>
      </c>
      <c r="Q53" s="15">
        <v>1.0151265696612108</v>
      </c>
      <c r="R53" s="15">
        <v>0.97719133650612044</v>
      </c>
      <c r="S53" s="12">
        <f t="shared" si="139"/>
        <v>1.0070312677184232</v>
      </c>
      <c r="T53" s="12">
        <f t="shared" si="105"/>
        <v>-2.9839931212302773E-2</v>
      </c>
      <c r="U53" s="12">
        <f t="shared" si="106"/>
        <v>8.9042149475496125E-4</v>
      </c>
      <c r="V53" s="30">
        <f t="shared" si="140"/>
        <v>-2.4402795692633594E-2</v>
      </c>
      <c r="W53" s="31">
        <f t="shared" si="141"/>
        <v>-2.2335331282347992E-2</v>
      </c>
      <c r="X53" s="12">
        <f t="shared" si="107"/>
        <v>5.4504452601042593E-4</v>
      </c>
      <c r="Y53" s="12">
        <f t="shared" si="108"/>
        <v>5.9549643761641667E-4</v>
      </c>
      <c r="Z53" s="12">
        <f t="shared" si="109"/>
        <v>4.9886702349223285E-4</v>
      </c>
      <c r="AA53" s="12">
        <f t="shared" si="142"/>
        <v>5.6319020108677297E-5</v>
      </c>
      <c r="AB53" s="12">
        <f t="shared" si="110"/>
        <v>8.9042149475496125E-4</v>
      </c>
      <c r="AC53" s="12">
        <f t="shared" si="111"/>
        <v>3.0536426283713655E-2</v>
      </c>
      <c r="AE53" s="20" t="s">
        <v>23</v>
      </c>
      <c r="AF53" s="15">
        <v>1.0151265696612108</v>
      </c>
      <c r="AG53" s="15">
        <v>1.0824324463448087</v>
      </c>
      <c r="AH53" s="12">
        <f t="shared" si="143"/>
        <v>1.0527602408140326</v>
      </c>
      <c r="AI53" s="12">
        <f t="shared" si="112"/>
        <v>2.9672205530776097E-2</v>
      </c>
      <c r="AJ53" s="12">
        <f t="shared" si="113"/>
        <v>8.8043978106061961E-4</v>
      </c>
      <c r="AK53" s="30">
        <f t="shared" si="144"/>
        <v>-2.4402795692633594E-2</v>
      </c>
      <c r="AL53" s="30">
        <f t="shared" si="145"/>
        <v>3.767817338637891E-2</v>
      </c>
      <c r="AM53" s="12">
        <f t="shared" si="114"/>
        <v>-9.1945276721942901E-4</v>
      </c>
      <c r="AN53" s="12">
        <f t="shared" si="115"/>
        <v>5.9549643761641667E-4</v>
      </c>
      <c r="AO53" s="12">
        <f t="shared" si="116"/>
        <v>1.4196447497340321E-3</v>
      </c>
      <c r="AP53" s="12">
        <f t="shared" si="146"/>
        <v>6.4095521304945516E-5</v>
      </c>
      <c r="AQ53" s="12">
        <f t="shared" si="117"/>
        <v>8.8043978106061961E-4</v>
      </c>
      <c r="AR53" s="12">
        <f t="shared" si="118"/>
        <v>2.7412524108062462E-2</v>
      </c>
      <c r="AT53" s="20" t="s">
        <v>23</v>
      </c>
      <c r="AU53" s="15">
        <v>1.0151265696612108</v>
      </c>
      <c r="AV53" s="15">
        <v>1.0245100578791728</v>
      </c>
      <c r="AW53" s="12">
        <f t="shared" si="147"/>
        <v>1.0080307628819845</v>
      </c>
      <c r="AX53" s="12">
        <f t="shared" si="119"/>
        <v>1.6479294997188365E-2</v>
      </c>
      <c r="AY53" s="12">
        <f t="shared" si="120"/>
        <v>2.715671636043575E-4</v>
      </c>
      <c r="AZ53" s="30">
        <f t="shared" si="148"/>
        <v>-2.4402795692633594E-2</v>
      </c>
      <c r="BA53" s="31">
        <f t="shared" si="149"/>
        <v>3.5805561290797039E-2</v>
      </c>
      <c r="BB53" s="12">
        <f t="shared" si="121"/>
        <v>-8.7375579683939008E-4</v>
      </c>
      <c r="BC53" s="12">
        <f t="shared" si="122"/>
        <v>5.9549643761641667E-4</v>
      </c>
      <c r="BD53" s="12">
        <f t="shared" si="123"/>
        <v>1.2820382193490232E-3</v>
      </c>
      <c r="BE53" s="12">
        <f t="shared" si="150"/>
        <v>3.7350456885147475E-4</v>
      </c>
      <c r="BF53" s="12">
        <f t="shared" si="124"/>
        <v>2.715671636043575E-4</v>
      </c>
      <c r="BG53" s="12">
        <f t="shared" si="125"/>
        <v>1.6085049502883336E-2</v>
      </c>
      <c r="BI53" s="20" t="s">
        <v>23</v>
      </c>
      <c r="BJ53" s="15">
        <v>1.0151265696612108</v>
      </c>
      <c r="BK53" s="15">
        <v>0.96156376706030056</v>
      </c>
      <c r="BL53" s="12">
        <f t="shared" si="151"/>
        <v>0.96646463436008156</v>
      </c>
      <c r="BM53" s="12">
        <f t="shared" si="126"/>
        <v>-4.9008672997810088E-3</v>
      </c>
      <c r="BN53" s="12">
        <f t="shared" si="127"/>
        <v>2.4018500290062794E-5</v>
      </c>
      <c r="BO53" s="30">
        <f t="shared" si="152"/>
        <v>-2.4402795692633594E-2</v>
      </c>
      <c r="BP53" s="30">
        <f t="shared" si="153"/>
        <v>-5.7994073834245485E-3</v>
      </c>
      <c r="BQ53" s="12">
        <f t="shared" si="128"/>
        <v>1.4152175351606004E-4</v>
      </c>
      <c r="BR53" s="12">
        <f t="shared" si="129"/>
        <v>5.9549643761641667E-4</v>
      </c>
      <c r="BS53" s="12">
        <f t="shared" si="130"/>
        <v>3.3633125998919172E-5</v>
      </c>
      <c r="BT53" s="12">
        <f t="shared" si="154"/>
        <v>8.0737428191413942E-7</v>
      </c>
      <c r="BU53" s="12">
        <f t="shared" si="131"/>
        <v>2.4018500290062794E-5</v>
      </c>
      <c r="BV53" s="12">
        <f t="shared" si="132"/>
        <v>5.0967678563471402E-3</v>
      </c>
    </row>
    <row r="54" spans="1:74" x14ac:dyDescent="0.25">
      <c r="A54" s="20" t="s">
        <v>24</v>
      </c>
      <c r="B54" s="15">
        <v>1.0081859143419567</v>
      </c>
      <c r="C54" s="15">
        <v>0.97837429798543951</v>
      </c>
      <c r="D54" s="12">
        <f t="shared" si="133"/>
        <v>1.0013522843135871</v>
      </c>
      <c r="E54" s="12">
        <f t="shared" si="134"/>
        <v>-2.2977986328147626E-2</v>
      </c>
      <c r="F54" s="12">
        <f t="shared" si="100"/>
        <v>5.2798785569653918E-4</v>
      </c>
      <c r="G54" s="30">
        <f t="shared" si="135"/>
        <v>-3.1343451011887735E-2</v>
      </c>
      <c r="H54" s="30">
        <f t="shared" si="136"/>
        <v>-3.9335418668424271E-2</v>
      </c>
      <c r="I54" s="12">
        <f t="shared" si="101"/>
        <v>1.2329077680658504E-3</v>
      </c>
      <c r="J54" s="12">
        <f t="shared" si="102"/>
        <v>9.8241192133460636E-4</v>
      </c>
      <c r="K54" s="12">
        <f t="shared" si="103"/>
        <v>1.5472751618202207E-3</v>
      </c>
      <c r="L54" s="12">
        <f t="shared" si="137"/>
        <v>2.6756559276672827E-4</v>
      </c>
      <c r="M54" s="12">
        <f t="shared" si="104"/>
        <v>5.2798785569653918E-4</v>
      </c>
      <c r="N54" s="12">
        <f t="shared" si="138"/>
        <v>2.3485885080445554E-2</v>
      </c>
      <c r="P54" s="20" t="s">
        <v>24</v>
      </c>
      <c r="Q54" s="15">
        <v>1.0081859143419567</v>
      </c>
      <c r="R54" s="15">
        <v>0.99247199728598856</v>
      </c>
      <c r="S54" s="12">
        <f t="shared" si="139"/>
        <v>1.0091657297726393</v>
      </c>
      <c r="T54" s="12">
        <f t="shared" si="105"/>
        <v>-1.6693732486650736E-2</v>
      </c>
      <c r="U54" s="12">
        <f t="shared" si="106"/>
        <v>2.786807043358582E-4</v>
      </c>
      <c r="V54" s="30">
        <f t="shared" si="140"/>
        <v>-3.1343451011887735E-2</v>
      </c>
      <c r="W54" s="31">
        <f t="shared" si="141"/>
        <v>-7.0546705024798761E-3</v>
      </c>
      <c r="X54" s="12">
        <f t="shared" si="107"/>
        <v>2.2111771929948744E-4</v>
      </c>
      <c r="Y54" s="12">
        <f t="shared" si="108"/>
        <v>9.8241192133460636E-4</v>
      </c>
      <c r="Z54" s="12">
        <f t="shared" si="109"/>
        <v>4.976837589855967E-5</v>
      </c>
      <c r="AA54" s="12">
        <f t="shared" si="142"/>
        <v>9.2911515934687882E-5</v>
      </c>
      <c r="AB54" s="12">
        <f t="shared" si="110"/>
        <v>2.786807043358582E-4</v>
      </c>
      <c r="AC54" s="12">
        <f t="shared" si="111"/>
        <v>1.6820356173576054E-2</v>
      </c>
      <c r="AE54" s="20" t="s">
        <v>24</v>
      </c>
      <c r="AF54" s="15">
        <v>1.0081859143419567</v>
      </c>
      <c r="AG54" s="15">
        <v>1.0191522616694781</v>
      </c>
      <c r="AH54" s="12">
        <f t="shared" si="143"/>
        <v>1.0550373021836665</v>
      </c>
      <c r="AI54" s="12">
        <f t="shared" si="112"/>
        <v>-3.5885040514188393E-2</v>
      </c>
      <c r="AJ54" s="12">
        <f t="shared" si="113"/>
        <v>1.2877361327049423E-3</v>
      </c>
      <c r="AK54" s="30">
        <f t="shared" si="144"/>
        <v>-3.1343451011887735E-2</v>
      </c>
      <c r="AL54" s="30">
        <f t="shared" si="145"/>
        <v>-2.5602011288951676E-2</v>
      </c>
      <c r="AM54" s="12">
        <f t="shared" si="114"/>
        <v>8.0245538664105358E-4</v>
      </c>
      <c r="AN54" s="12">
        <f t="shared" si="115"/>
        <v>9.8241192133460636E-4</v>
      </c>
      <c r="AO54" s="12">
        <f t="shared" si="116"/>
        <v>6.5546298203960902E-4</v>
      </c>
      <c r="AP54" s="12">
        <f t="shared" si="146"/>
        <v>1.0574069004707245E-4</v>
      </c>
      <c r="AQ54" s="12">
        <f t="shared" si="117"/>
        <v>1.2877361327049423E-3</v>
      </c>
      <c r="AR54" s="12">
        <f t="shared" si="118"/>
        <v>3.5210676425723612E-2</v>
      </c>
      <c r="AT54" s="20" t="s">
        <v>24</v>
      </c>
      <c r="AU54" s="15">
        <v>1.0081859143419567</v>
      </c>
      <c r="AV54" s="15">
        <v>1.0253254299032433</v>
      </c>
      <c r="AW54" s="12">
        <f t="shared" si="147"/>
        <v>1.013527549178177</v>
      </c>
      <c r="AX54" s="12">
        <f t="shared" si="119"/>
        <v>1.1797880725066268E-2</v>
      </c>
      <c r="AY54" s="12">
        <f t="shared" si="120"/>
        <v>1.3918998960289015E-4</v>
      </c>
      <c r="AZ54" s="30">
        <f t="shared" si="148"/>
        <v>-3.1343451011887735E-2</v>
      </c>
      <c r="BA54" s="31">
        <f t="shared" si="149"/>
        <v>3.6620933314867488E-2</v>
      </c>
      <c r="BB54" s="12">
        <f t="shared" si="121"/>
        <v>-1.1478264293641567E-3</v>
      </c>
      <c r="BC54" s="12">
        <f t="shared" si="122"/>
        <v>9.8241192133460636E-4</v>
      </c>
      <c r="BD54" s="12">
        <f t="shared" si="123"/>
        <v>1.3410927568519714E-3</v>
      </c>
      <c r="BE54" s="12">
        <f t="shared" si="150"/>
        <v>6.161839398760371E-4</v>
      </c>
      <c r="BF54" s="12">
        <f t="shared" si="124"/>
        <v>1.3918998960289015E-4</v>
      </c>
      <c r="BG54" s="12">
        <f t="shared" si="125"/>
        <v>1.150647431633447E-2</v>
      </c>
      <c r="BI54" s="20" t="s">
        <v>24</v>
      </c>
      <c r="BJ54" s="15">
        <v>1.0081859143419567</v>
      </c>
      <c r="BK54" s="15">
        <v>0.90555087473245166</v>
      </c>
      <c r="BL54" s="12">
        <f t="shared" si="151"/>
        <v>0.96620907114143839</v>
      </c>
      <c r="BM54" s="12">
        <f t="shared" si="126"/>
        <v>-6.0658196408986731E-2</v>
      </c>
      <c r="BN54" s="12">
        <f t="shared" si="127"/>
        <v>3.6794167915912106E-3</v>
      </c>
      <c r="BO54" s="30">
        <f t="shared" si="152"/>
        <v>-3.1343451011887735E-2</v>
      </c>
      <c r="BP54" s="30">
        <f t="shared" si="153"/>
        <v>-6.1812299711273444E-2</v>
      </c>
      <c r="BQ54" s="12">
        <f t="shared" si="128"/>
        <v>1.9374107879324217E-3</v>
      </c>
      <c r="BR54" s="12">
        <f t="shared" si="129"/>
        <v>9.8241192133460636E-4</v>
      </c>
      <c r="BS54" s="12">
        <f t="shared" si="130"/>
        <v>3.8207603955962952E-3</v>
      </c>
      <c r="BT54" s="12">
        <f t="shared" si="154"/>
        <v>1.3319544323490964E-6</v>
      </c>
      <c r="BU54" s="12">
        <f t="shared" si="131"/>
        <v>3.6794167915912106E-3</v>
      </c>
      <c r="BV54" s="12">
        <f t="shared" si="132"/>
        <v>6.6984857617092372E-2</v>
      </c>
    </row>
    <row r="55" spans="1:74" x14ac:dyDescent="0.25">
      <c r="A55" s="20" t="s">
        <v>25</v>
      </c>
      <c r="B55" s="15">
        <v>1.008460268689563</v>
      </c>
      <c r="C55" s="15">
        <v>1.0071408888663722</v>
      </c>
      <c r="D55" s="12">
        <f t="shared" si="133"/>
        <v>1.001495463591342</v>
      </c>
      <c r="E55" s="12">
        <f t="shared" si="134"/>
        <v>5.6454252750302025E-3</v>
      </c>
      <c r="F55" s="12">
        <f t="shared" si="100"/>
        <v>3.1870826535949836E-5</v>
      </c>
      <c r="G55" s="30">
        <f t="shared" si="135"/>
        <v>-3.1069096664281481E-2</v>
      </c>
      <c r="H55" s="30">
        <f t="shared" si="136"/>
        <v>-1.0568827787491575E-2</v>
      </c>
      <c r="I55" s="12">
        <f t="shared" si="101"/>
        <v>3.2836393215771991E-4</v>
      </c>
      <c r="J55" s="12">
        <f t="shared" si="102"/>
        <v>9.6528876753446667E-4</v>
      </c>
      <c r="K55" s="12">
        <f t="shared" si="103"/>
        <v>1.1170012080165406E-4</v>
      </c>
      <c r="L55" s="12">
        <f t="shared" si="137"/>
        <v>2.6290200237549685E-4</v>
      </c>
      <c r="M55" s="12">
        <f t="shared" si="104"/>
        <v>3.1870826535949836E-5</v>
      </c>
      <c r="N55" s="12">
        <f t="shared" si="138"/>
        <v>5.6053977526268816E-3</v>
      </c>
      <c r="P55" s="20" t="s">
        <v>25</v>
      </c>
      <c r="Q55" s="15">
        <v>1.008460268689563</v>
      </c>
      <c r="R55" s="15">
        <v>1.0213911745965245</v>
      </c>
      <c r="S55" s="12">
        <f t="shared" si="139"/>
        <v>1.00908135748826</v>
      </c>
      <c r="T55" s="12">
        <f t="shared" si="105"/>
        <v>1.2309817108264509E-2</v>
      </c>
      <c r="U55" s="12">
        <f t="shared" si="106"/>
        <v>1.5153159723892159E-4</v>
      </c>
      <c r="V55" s="30">
        <f t="shared" si="140"/>
        <v>-3.1069096664281481E-2</v>
      </c>
      <c r="W55" s="31">
        <f t="shared" si="141"/>
        <v>2.1864506808056072E-2</v>
      </c>
      <c r="X55" s="12">
        <f t="shared" si="107"/>
        <v>-6.7931047553633462E-4</v>
      </c>
      <c r="Y55" s="12">
        <f t="shared" si="108"/>
        <v>9.6528876753446667E-4</v>
      </c>
      <c r="Z55" s="12">
        <f t="shared" si="109"/>
        <v>4.7805665795953032E-4</v>
      </c>
      <c r="AA55" s="12">
        <f t="shared" si="142"/>
        <v>9.1292095259302988E-5</v>
      </c>
      <c r="AB55" s="12">
        <f t="shared" si="110"/>
        <v>1.5153159723892159E-4</v>
      </c>
      <c r="AC55" s="12">
        <f t="shared" si="111"/>
        <v>1.2052010448521057E-2</v>
      </c>
      <c r="AE55" s="20" t="s">
        <v>25</v>
      </c>
      <c r="AF55" s="15">
        <v>1.008460268689563</v>
      </c>
      <c r="AG55" s="15">
        <v>1.0763269313523098</v>
      </c>
      <c r="AH55" s="12">
        <f t="shared" si="143"/>
        <v>1.0549472931488149</v>
      </c>
      <c r="AI55" s="12">
        <f t="shared" si="112"/>
        <v>2.1379638203494977E-2</v>
      </c>
      <c r="AJ55" s="12">
        <f t="shared" si="113"/>
        <v>4.5708892971234191E-4</v>
      </c>
      <c r="AK55" s="30">
        <f t="shared" si="144"/>
        <v>-3.1069096664281481E-2</v>
      </c>
      <c r="AL55" s="30">
        <f t="shared" si="145"/>
        <v>3.1572658393880015E-2</v>
      </c>
      <c r="AM55" s="12">
        <f t="shared" si="114"/>
        <v>-9.8093397558779633E-4</v>
      </c>
      <c r="AN55" s="12">
        <f t="shared" si="115"/>
        <v>9.6528876753446667E-4</v>
      </c>
      <c r="AO55" s="12">
        <f t="shared" si="116"/>
        <v>9.9683275805664221E-4</v>
      </c>
      <c r="AP55" s="12">
        <f t="shared" si="146"/>
        <v>1.0389766060159704E-4</v>
      </c>
      <c r="AQ55" s="12">
        <f t="shared" si="117"/>
        <v>4.5708892971234191E-4</v>
      </c>
      <c r="AR55" s="12">
        <f t="shared" si="118"/>
        <v>1.9863516911755936E-2</v>
      </c>
      <c r="AT55" s="20" t="s">
        <v>25</v>
      </c>
      <c r="AU55" s="15">
        <v>1.008460268689563</v>
      </c>
      <c r="AV55" s="15">
        <v>0.98253321628312995</v>
      </c>
      <c r="AW55" s="12">
        <f t="shared" si="147"/>
        <v>1.0133102689432634</v>
      </c>
      <c r="AX55" s="12">
        <f t="shared" si="119"/>
        <v>-3.0777052660133419E-2</v>
      </c>
      <c r="AY55" s="12">
        <f t="shared" si="120"/>
        <v>9.4722697044462561E-4</v>
      </c>
      <c r="AZ55" s="30">
        <f t="shared" si="148"/>
        <v>-3.1069096664281481E-2</v>
      </c>
      <c r="BA55" s="31">
        <f t="shared" si="149"/>
        <v>-6.1712803052458298E-3</v>
      </c>
      <c r="BB55" s="12">
        <f t="shared" si="121"/>
        <v>1.9173610434605921E-4</v>
      </c>
      <c r="BC55" s="12">
        <f t="shared" si="122"/>
        <v>9.6528876753446667E-4</v>
      </c>
      <c r="BD55" s="12">
        <f t="shared" si="123"/>
        <v>3.8084700605915063E-5</v>
      </c>
      <c r="BE55" s="12">
        <f t="shared" si="150"/>
        <v>6.0544403318055033E-4</v>
      </c>
      <c r="BF55" s="12">
        <f t="shared" si="124"/>
        <v>9.4722697044462561E-4</v>
      </c>
      <c r="BG55" s="12">
        <f t="shared" si="125"/>
        <v>3.1324185432184515E-2</v>
      </c>
      <c r="BI55" s="20" t="s">
        <v>25</v>
      </c>
      <c r="BJ55" s="15">
        <v>1.008460268689563</v>
      </c>
      <c r="BK55" s="15">
        <v>0.9581741688289922</v>
      </c>
      <c r="BL55" s="12">
        <f t="shared" si="151"/>
        <v>0.96621917319620088</v>
      </c>
      <c r="BM55" s="12">
        <f t="shared" si="126"/>
        <v>-8.0450043672086746E-3</v>
      </c>
      <c r="BN55" s="12">
        <f t="shared" si="127"/>
        <v>6.4722095268406643E-5</v>
      </c>
      <c r="BO55" s="30">
        <f t="shared" si="152"/>
        <v>-3.1069096664281481E-2</v>
      </c>
      <c r="BP55" s="30">
        <f t="shared" si="153"/>
        <v>-9.1890056147329036E-3</v>
      </c>
      <c r="BQ55" s="12">
        <f t="shared" si="128"/>
        <v>2.8549410369276186E-4</v>
      </c>
      <c r="BR55" s="12">
        <f t="shared" si="129"/>
        <v>9.6528876753446667E-4</v>
      </c>
      <c r="BS55" s="12">
        <f t="shared" si="130"/>
        <v>8.4437824187592826E-5</v>
      </c>
      <c r="BT55" s="12">
        <f t="shared" si="154"/>
        <v>1.308738854336992E-6</v>
      </c>
      <c r="BU55" s="12">
        <f t="shared" si="131"/>
        <v>6.4722095268406643E-5</v>
      </c>
      <c r="BV55" s="12">
        <f t="shared" si="132"/>
        <v>8.3961816430938325E-3</v>
      </c>
    </row>
    <row r="56" spans="1:74" x14ac:dyDescent="0.25">
      <c r="A56" s="20" t="s">
        <v>26</v>
      </c>
      <c r="B56" s="15">
        <v>1.0282949674653128</v>
      </c>
      <c r="C56" s="15">
        <v>1.0423531549711884</v>
      </c>
      <c r="D56" s="12">
        <f t="shared" si="133"/>
        <v>1.0118467405803067</v>
      </c>
      <c r="E56" s="12">
        <f t="shared" si="134"/>
        <v>3.0506414390881753E-2</v>
      </c>
      <c r="F56" s="12">
        <f t="shared" si="100"/>
        <v>9.3064131898819736E-4</v>
      </c>
      <c r="G56" s="30">
        <f t="shared" si="135"/>
        <v>-1.1234397888531644E-2</v>
      </c>
      <c r="H56" s="30">
        <f t="shared" si="136"/>
        <v>2.4643438317324629E-2</v>
      </c>
      <c r="I56" s="12">
        <f t="shared" si="101"/>
        <v>-2.7685419139831163E-4</v>
      </c>
      <c r="J56" s="12">
        <f t="shared" si="102"/>
        <v>1.2621169591784425E-4</v>
      </c>
      <c r="K56" s="12">
        <f t="shared" si="103"/>
        <v>6.0729905209978374E-4</v>
      </c>
      <c r="L56" s="12">
        <f t="shared" si="137"/>
        <v>3.4374488439103318E-5</v>
      </c>
      <c r="M56" s="12">
        <f t="shared" si="104"/>
        <v>9.3064131898819736E-4</v>
      </c>
      <c r="N56" s="12">
        <f t="shared" si="138"/>
        <v>2.9266870105770417E-2</v>
      </c>
      <c r="P56" s="20" t="s">
        <v>26</v>
      </c>
      <c r="Q56" s="15">
        <v>1.0282949674653128</v>
      </c>
      <c r="R56" s="15">
        <v>1.0272891305218883</v>
      </c>
      <c r="S56" s="12">
        <f t="shared" si="139"/>
        <v>1.0029815859326552</v>
      </c>
      <c r="T56" s="12">
        <f t="shared" si="105"/>
        <v>2.4307544589233121E-2</v>
      </c>
      <c r="U56" s="12">
        <f t="shared" si="106"/>
        <v>5.908567239575564E-4</v>
      </c>
      <c r="V56" s="30">
        <f t="shared" si="140"/>
        <v>-1.1234397888531644E-2</v>
      </c>
      <c r="W56" s="31">
        <f t="shared" si="141"/>
        <v>2.7762462733419868E-2</v>
      </c>
      <c r="X56" s="12">
        <f t="shared" si="107"/>
        <v>-3.1189455271277063E-4</v>
      </c>
      <c r="Y56" s="12">
        <f t="shared" si="108"/>
        <v>1.2621169591784425E-4</v>
      </c>
      <c r="Z56" s="12">
        <f t="shared" si="109"/>
        <v>7.7075433702452701E-4</v>
      </c>
      <c r="AA56" s="12">
        <f t="shared" si="142"/>
        <v>1.1936459383030797E-5</v>
      </c>
      <c r="AB56" s="12">
        <f t="shared" si="110"/>
        <v>5.908567239575564E-4</v>
      </c>
      <c r="AC56" s="12">
        <f t="shared" si="111"/>
        <v>2.3661833720448583E-2</v>
      </c>
      <c r="AE56" s="20" t="s">
        <v>26</v>
      </c>
      <c r="AF56" s="15">
        <v>1.0282949674653128</v>
      </c>
      <c r="AG56" s="15">
        <v>1.0411696389598719</v>
      </c>
      <c r="AH56" s="12">
        <f t="shared" si="143"/>
        <v>1.0484400075564451</v>
      </c>
      <c r="AI56" s="12">
        <f t="shared" si="112"/>
        <v>-7.2703685965731513E-3</v>
      </c>
      <c r="AJ56" s="12">
        <f t="shared" si="113"/>
        <v>5.2858259530037056E-5</v>
      </c>
      <c r="AK56" s="30">
        <f t="shared" si="144"/>
        <v>-1.1234397888531644E-2</v>
      </c>
      <c r="AL56" s="30">
        <f t="shared" si="145"/>
        <v>-3.5846339985579068E-3</v>
      </c>
      <c r="AM56" s="12">
        <f t="shared" si="114"/>
        <v>4.027120462455769E-5</v>
      </c>
      <c r="AN56" s="12">
        <f t="shared" si="115"/>
        <v>1.2621169591784425E-4</v>
      </c>
      <c r="AO56" s="12">
        <f t="shared" si="116"/>
        <v>1.2849600903617247E-5</v>
      </c>
      <c r="AP56" s="12">
        <f t="shared" si="146"/>
        <v>1.3584639527006595E-5</v>
      </c>
      <c r="AQ56" s="12">
        <f t="shared" si="117"/>
        <v>5.2858259530037056E-5</v>
      </c>
      <c r="AR56" s="12">
        <f t="shared" si="118"/>
        <v>6.982885712875999E-3</v>
      </c>
      <c r="AT56" s="20" t="s">
        <v>26</v>
      </c>
      <c r="AU56" s="15">
        <v>1.0282949674653128</v>
      </c>
      <c r="AV56" s="15">
        <v>0.97539308223455035</v>
      </c>
      <c r="AW56" s="12">
        <f t="shared" si="147"/>
        <v>0.9976017954051527</v>
      </c>
      <c r="AX56" s="12">
        <f t="shared" si="119"/>
        <v>-2.2208713170602357E-2</v>
      </c>
      <c r="AY56" s="12">
        <f t="shared" si="120"/>
        <v>4.9322694069408657E-4</v>
      </c>
      <c r="AZ56" s="30">
        <f t="shared" si="148"/>
        <v>-1.1234397888531644E-2</v>
      </c>
      <c r="BA56" s="31">
        <f t="shared" si="149"/>
        <v>-1.3311414353825435E-2</v>
      </c>
      <c r="BB56" s="12">
        <f t="shared" si="121"/>
        <v>1.4954572530998628E-4</v>
      </c>
      <c r="BC56" s="12">
        <f t="shared" si="122"/>
        <v>1.2621169591784425E-4</v>
      </c>
      <c r="BD56" s="12">
        <f t="shared" si="123"/>
        <v>1.7719375209922981E-4</v>
      </c>
      <c r="BE56" s="12">
        <f t="shared" si="150"/>
        <v>7.9161926235020007E-5</v>
      </c>
      <c r="BF56" s="12">
        <f t="shared" si="124"/>
        <v>4.9322694069408657E-4</v>
      </c>
      <c r="BG56" s="12">
        <f t="shared" si="125"/>
        <v>2.2768987780520143E-2</v>
      </c>
      <c r="BI56" s="20" t="s">
        <v>26</v>
      </c>
      <c r="BJ56" s="15">
        <v>1.0282949674653128</v>
      </c>
      <c r="BK56" s="15">
        <v>0.99114151560751862</v>
      </c>
      <c r="BL56" s="12">
        <f t="shared" si="151"/>
        <v>0.96694951049531563</v>
      </c>
      <c r="BM56" s="12">
        <f t="shared" si="126"/>
        <v>2.4192005112202986E-2</v>
      </c>
      <c r="BN56" s="12">
        <f t="shared" si="127"/>
        <v>5.8525311134885536E-4</v>
      </c>
      <c r="BO56" s="30">
        <f t="shared" si="152"/>
        <v>-1.1234397888531644E-2</v>
      </c>
      <c r="BP56" s="30">
        <f t="shared" si="153"/>
        <v>2.3778341163793515E-2</v>
      </c>
      <c r="BQ56" s="12">
        <f t="shared" si="128"/>
        <v>-2.6713534576330693E-4</v>
      </c>
      <c r="BR56" s="12">
        <f t="shared" si="129"/>
        <v>1.2621169591784425E-4</v>
      </c>
      <c r="BS56" s="12">
        <f t="shared" si="130"/>
        <v>5.6540950850175709E-4</v>
      </c>
      <c r="BT56" s="12">
        <f t="shared" si="154"/>
        <v>1.7111786221371318E-7</v>
      </c>
      <c r="BU56" s="12">
        <f t="shared" si="131"/>
        <v>5.8525311134885536E-4</v>
      </c>
      <c r="BV56" s="12">
        <f t="shared" si="132"/>
        <v>2.4408224992345854E-2</v>
      </c>
    </row>
    <row r="57" spans="1:74" x14ac:dyDescent="0.25">
      <c r="A57" s="20" t="s">
        <v>27</v>
      </c>
      <c r="B57" s="15">
        <v>0.9825710171764398</v>
      </c>
      <c r="C57" s="15">
        <v>0.95265817493280014</v>
      </c>
      <c r="D57" s="12">
        <f t="shared" si="133"/>
        <v>0.98798445359420739</v>
      </c>
      <c r="E57" s="12">
        <f t="shared" si="134"/>
        <v>-3.5326278661407251E-2</v>
      </c>
      <c r="F57" s="12">
        <f t="shared" si="100"/>
        <v>1.2479459640633973E-3</v>
      </c>
      <c r="G57" s="30">
        <f t="shared" si="135"/>
        <v>-5.6958348177404639E-2</v>
      </c>
      <c r="H57" s="30">
        <f t="shared" si="136"/>
        <v>-6.5051541721063644E-2</v>
      </c>
      <c r="I57" s="12">
        <f t="shared" si="101"/>
        <v>3.7052283628253072E-3</v>
      </c>
      <c r="J57" s="12">
        <f t="shared" si="102"/>
        <v>3.2442534270984542E-3</v>
      </c>
      <c r="K57" s="12">
        <f t="shared" si="103"/>
        <v>4.2317030802872836E-3</v>
      </c>
      <c r="L57" s="12">
        <f t="shared" si="137"/>
        <v>8.8359126396577294E-4</v>
      </c>
      <c r="M57" s="12">
        <f t="shared" si="104"/>
        <v>1.2479459640633973E-3</v>
      </c>
      <c r="N57" s="12">
        <f t="shared" si="138"/>
        <v>3.7081798688075228E-2</v>
      </c>
      <c r="P57" s="20" t="s">
        <v>27</v>
      </c>
      <c r="Q57" s="15">
        <v>0.9825710171764398</v>
      </c>
      <c r="R57" s="15">
        <v>1.0094096941394382</v>
      </c>
      <c r="S57" s="12">
        <f t="shared" si="139"/>
        <v>1.0170430876743883</v>
      </c>
      <c r="T57" s="12">
        <f t="shared" si="105"/>
        <v>-7.6333935349501836E-3</v>
      </c>
      <c r="U57" s="12">
        <f t="shared" si="106"/>
        <v>5.8268696859419262E-5</v>
      </c>
      <c r="V57" s="30">
        <f t="shared" si="140"/>
        <v>-5.6958348177404639E-2</v>
      </c>
      <c r="W57" s="31">
        <f t="shared" si="141"/>
        <v>9.8830263509697147E-3</v>
      </c>
      <c r="X57" s="12">
        <f t="shared" si="107"/>
        <v>-5.6292085594499789E-4</v>
      </c>
      <c r="Y57" s="12">
        <f t="shared" si="108"/>
        <v>3.2442534270984542E-3</v>
      </c>
      <c r="Z57" s="12">
        <f t="shared" si="109"/>
        <v>9.767420985396175E-5</v>
      </c>
      <c r="AA57" s="12">
        <f t="shared" si="142"/>
        <v>3.0682496561985006E-4</v>
      </c>
      <c r="AB57" s="12">
        <f t="shared" si="110"/>
        <v>5.8268696859419262E-5</v>
      </c>
      <c r="AC57" s="12">
        <f t="shared" si="111"/>
        <v>7.5622352145705857E-3</v>
      </c>
      <c r="AE57" s="20" t="s">
        <v>27</v>
      </c>
      <c r="AF57" s="15">
        <v>0.9825710171764398</v>
      </c>
      <c r="AG57" s="15">
        <v>1.0060913099494304</v>
      </c>
      <c r="AH57" s="12">
        <f t="shared" si="143"/>
        <v>1.0634409312561177</v>
      </c>
      <c r="AI57" s="12">
        <f t="shared" si="112"/>
        <v>-5.7349621306687304E-2</v>
      </c>
      <c r="AJ57" s="12">
        <f t="shared" si="113"/>
        <v>3.2889790640204422E-3</v>
      </c>
      <c r="AK57" s="30">
        <f t="shared" si="144"/>
        <v>-5.6958348177404639E-2</v>
      </c>
      <c r="AL57" s="30">
        <f t="shared" si="145"/>
        <v>-3.8662963008999407E-2</v>
      </c>
      <c r="AM57" s="12">
        <f t="shared" si="114"/>
        <v>2.2021785086367043E-3</v>
      </c>
      <c r="AN57" s="12">
        <f t="shared" si="115"/>
        <v>3.2442534270984542E-3</v>
      </c>
      <c r="AO57" s="12">
        <f t="shared" si="116"/>
        <v>1.4948247086352564E-3</v>
      </c>
      <c r="AP57" s="12">
        <f t="shared" si="146"/>
        <v>3.4919119833454795E-4</v>
      </c>
      <c r="AQ57" s="12">
        <f t="shared" si="117"/>
        <v>3.2889790640204422E-3</v>
      </c>
      <c r="AR57" s="12">
        <f t="shared" si="118"/>
        <v>5.7002402008193363E-2</v>
      </c>
      <c r="AT57" s="20" t="s">
        <v>27</v>
      </c>
      <c r="AU57" s="15">
        <v>0.9825710171764398</v>
      </c>
      <c r="AV57" s="15">
        <v>1.0512828957863958</v>
      </c>
      <c r="AW57" s="12">
        <f t="shared" si="147"/>
        <v>1.0338137626899191</v>
      </c>
      <c r="AX57" s="12">
        <f t="shared" si="119"/>
        <v>1.7469133096476686E-2</v>
      </c>
      <c r="AY57" s="12">
        <f t="shared" si="120"/>
        <v>3.0517061114241712E-4</v>
      </c>
      <c r="AZ57" s="30">
        <f t="shared" si="148"/>
        <v>-5.6958348177404639E-2</v>
      </c>
      <c r="BA57" s="31">
        <f t="shared" si="149"/>
        <v>6.2578399198019996E-2</v>
      </c>
      <c r="BB57" s="12">
        <f t="shared" si="121"/>
        <v>-3.564362249905442E-3</v>
      </c>
      <c r="BC57" s="12">
        <f t="shared" si="122"/>
        <v>3.2442534270984542E-3</v>
      </c>
      <c r="BD57" s="12">
        <f t="shared" si="123"/>
        <v>3.91605604618675E-3</v>
      </c>
      <c r="BE57" s="12">
        <f t="shared" si="150"/>
        <v>2.0348458882198444E-3</v>
      </c>
      <c r="BF57" s="12">
        <f t="shared" si="124"/>
        <v>3.0517061114241712E-4</v>
      </c>
      <c r="BG57" s="12">
        <f t="shared" si="125"/>
        <v>1.6616966913942963E-2</v>
      </c>
      <c r="BI57" s="20" t="s">
        <v>27</v>
      </c>
      <c r="BJ57" s="15">
        <v>0.9825710171764398</v>
      </c>
      <c r="BK57" s="15">
        <v>1.0137191156358061</v>
      </c>
      <c r="BL57" s="12">
        <f t="shared" si="151"/>
        <v>0.96526590003385204</v>
      </c>
      <c r="BM57" s="12">
        <f t="shared" si="126"/>
        <v>4.8453215601954036E-2</v>
      </c>
      <c r="BN57" s="12">
        <f t="shared" si="127"/>
        <v>2.3477141021694421E-3</v>
      </c>
      <c r="BO57" s="30">
        <f t="shared" si="152"/>
        <v>-5.6958348177404639E-2</v>
      </c>
      <c r="BP57" s="30">
        <f t="shared" si="153"/>
        <v>4.6355941192080974E-2</v>
      </c>
      <c r="BQ57" s="12">
        <f t="shared" si="128"/>
        <v>-2.6403578385098421E-3</v>
      </c>
      <c r="BR57" s="12">
        <f t="shared" si="129"/>
        <v>3.2442534270984542E-3</v>
      </c>
      <c r="BS57" s="12">
        <f t="shared" si="130"/>
        <v>2.1488732838036697E-3</v>
      </c>
      <c r="BT57" s="12">
        <f t="shared" si="154"/>
        <v>4.3985599503084016E-6</v>
      </c>
      <c r="BU57" s="12">
        <f t="shared" si="131"/>
        <v>2.3477141021694421E-3</v>
      </c>
      <c r="BV57" s="12">
        <f t="shared" si="132"/>
        <v>4.7797476494821856E-2</v>
      </c>
    </row>
    <row r="58" spans="1:74" x14ac:dyDescent="0.25">
      <c r="A58" s="20" t="s">
        <v>28</v>
      </c>
      <c r="B58" s="15">
        <v>1.0356198543950275</v>
      </c>
      <c r="C58" s="15">
        <v>1.0336345074874711</v>
      </c>
      <c r="D58" s="12">
        <f t="shared" si="133"/>
        <v>1.015669432035295</v>
      </c>
      <c r="E58" s="12">
        <f t="shared" si="134"/>
        <v>1.7965075452176071E-2</v>
      </c>
      <c r="F58" s="12">
        <f t="shared" si="100"/>
        <v>3.2274393600237929E-4</v>
      </c>
      <c r="G58" s="30">
        <f t="shared" si="135"/>
        <v>-3.9095109588169752E-3</v>
      </c>
      <c r="H58" s="30">
        <f t="shared" si="136"/>
        <v>1.5924790833607316E-2</v>
      </c>
      <c r="I58" s="12">
        <f t="shared" si="101"/>
        <v>-6.2258144280855912E-5</v>
      </c>
      <c r="J58" s="12">
        <f t="shared" si="102"/>
        <v>1.5284275937110026E-5</v>
      </c>
      <c r="K58" s="12">
        <f t="shared" si="103"/>
        <v>2.5359896309414361E-4</v>
      </c>
      <c r="L58" s="12">
        <f t="shared" si="137"/>
        <v>4.1627613247682505E-6</v>
      </c>
      <c r="M58" s="12">
        <f t="shared" si="104"/>
        <v>3.2274393600237929E-4</v>
      </c>
      <c r="N58" s="12">
        <f t="shared" si="138"/>
        <v>1.7380491191073967E-2</v>
      </c>
      <c r="P58" s="20" t="s">
        <v>28</v>
      </c>
      <c r="Q58" s="15">
        <v>1.0356198543950275</v>
      </c>
      <c r="R58" s="15">
        <v>1.0237910941475172</v>
      </c>
      <c r="S58" s="12">
        <f t="shared" si="139"/>
        <v>1.0007289610026249</v>
      </c>
      <c r="T58" s="12">
        <f t="shared" si="105"/>
        <v>2.3062133144892361E-2</v>
      </c>
      <c r="U58" s="12">
        <f t="shared" si="106"/>
        <v>5.3186198519274282E-4</v>
      </c>
      <c r="V58" s="30">
        <f t="shared" si="140"/>
        <v>-3.9095109588169752E-3</v>
      </c>
      <c r="W58" s="31">
        <f t="shared" si="141"/>
        <v>2.4264426359048796E-2</v>
      </c>
      <c r="X58" s="12">
        <f t="shared" si="107"/>
        <v>-9.4862040760108749E-5</v>
      </c>
      <c r="Y58" s="12">
        <f t="shared" si="108"/>
        <v>1.5284275937110026E-5</v>
      </c>
      <c r="Z58" s="12">
        <f t="shared" si="109"/>
        <v>5.8876238653370202E-4</v>
      </c>
      <c r="AA58" s="12">
        <f t="shared" si="142"/>
        <v>1.4455089728066131E-6</v>
      </c>
      <c r="AB58" s="12">
        <f t="shared" si="110"/>
        <v>5.3186198519274282E-4</v>
      </c>
      <c r="AC58" s="12">
        <f t="shared" si="111"/>
        <v>2.2526209962878772E-2</v>
      </c>
      <c r="AE58" s="20" t="s">
        <v>28</v>
      </c>
      <c r="AF58" s="15">
        <v>1.0356198543950275</v>
      </c>
      <c r="AG58" s="15">
        <v>1.0756442969235098</v>
      </c>
      <c r="AH58" s="12">
        <f t="shared" si="143"/>
        <v>1.0460368890759293</v>
      </c>
      <c r="AI58" s="12">
        <f t="shared" si="112"/>
        <v>2.9607407847580536E-2</v>
      </c>
      <c r="AJ58" s="12">
        <f t="shared" si="113"/>
        <v>8.7659859945297351E-4</v>
      </c>
      <c r="AK58" s="30">
        <f t="shared" si="144"/>
        <v>-3.9095109588169752E-3</v>
      </c>
      <c r="AL58" s="30">
        <f t="shared" si="145"/>
        <v>3.0890023965080005E-2</v>
      </c>
      <c r="AM58" s="12">
        <f t="shared" si="114"/>
        <v>-1.2076488720959927E-4</v>
      </c>
      <c r="AN58" s="12">
        <f t="shared" si="115"/>
        <v>1.5284275937110026E-5</v>
      </c>
      <c r="AO58" s="12">
        <f t="shared" si="116"/>
        <v>9.5419358056321696E-4</v>
      </c>
      <c r="AP58" s="12">
        <f t="shared" si="146"/>
        <v>1.6451041048694111E-6</v>
      </c>
      <c r="AQ58" s="12">
        <f t="shared" si="117"/>
        <v>8.7659859945297351E-4</v>
      </c>
      <c r="AR58" s="12">
        <f t="shared" si="118"/>
        <v>2.7525277577598636E-2</v>
      </c>
      <c r="AT58" s="20" t="s">
        <v>28</v>
      </c>
      <c r="AU58" s="15">
        <v>1.0356198543950275</v>
      </c>
      <c r="AV58" s="15">
        <v>0.97190177958659385</v>
      </c>
      <c r="AW58" s="12">
        <f t="shared" si="147"/>
        <v>0.99180070944937537</v>
      </c>
      <c r="AX58" s="12">
        <f t="shared" si="119"/>
        <v>-1.9898929862781523E-2</v>
      </c>
      <c r="AY58" s="12">
        <f t="shared" si="120"/>
        <v>3.9596740968389824E-4</v>
      </c>
      <c r="AZ58" s="30">
        <f t="shared" si="148"/>
        <v>-3.9095109588169752E-3</v>
      </c>
      <c r="BA58" s="31">
        <f t="shared" si="149"/>
        <v>-1.6802717001781931E-2</v>
      </c>
      <c r="BB58" s="12">
        <f t="shared" si="121"/>
        <v>6.5690406256366766E-5</v>
      </c>
      <c r="BC58" s="12">
        <f t="shared" si="122"/>
        <v>1.5284275937110026E-5</v>
      </c>
      <c r="BD58" s="12">
        <f t="shared" si="123"/>
        <v>2.8233129864197154E-4</v>
      </c>
      <c r="BE58" s="12">
        <f t="shared" si="150"/>
        <v>9.5865340806192798E-6</v>
      </c>
      <c r="BF58" s="12">
        <f t="shared" si="124"/>
        <v>3.9596740968389824E-4</v>
      </c>
      <c r="BG58" s="12">
        <f t="shared" si="125"/>
        <v>2.0474218980487607E-2</v>
      </c>
      <c r="BI58" s="20" t="s">
        <v>28</v>
      </c>
      <c r="BJ58" s="15">
        <v>1.0356198543950275</v>
      </c>
      <c r="BK58" s="15">
        <v>0.99942972826551857</v>
      </c>
      <c r="BL58" s="12">
        <f t="shared" si="151"/>
        <v>0.967219221580775</v>
      </c>
      <c r="BM58" s="12">
        <f t="shared" si="126"/>
        <v>3.2210506684743567E-2</v>
      </c>
      <c r="BN58" s="12">
        <f t="shared" si="127"/>
        <v>1.0375167408879101E-3</v>
      </c>
      <c r="BO58" s="30">
        <f t="shared" si="152"/>
        <v>-3.9095109588169752E-3</v>
      </c>
      <c r="BP58" s="30">
        <f t="shared" si="153"/>
        <v>3.2066553821793464E-2</v>
      </c>
      <c r="BQ58" s="12">
        <f t="shared" si="128"/>
        <v>-1.2536454357779591E-4</v>
      </c>
      <c r="BR58" s="12">
        <f t="shared" si="129"/>
        <v>1.5284275937110026E-5</v>
      </c>
      <c r="BS58" s="12">
        <f t="shared" si="130"/>
        <v>1.0282638740059769E-3</v>
      </c>
      <c r="BT58" s="12">
        <f t="shared" si="154"/>
        <v>2.0722426751531139E-8</v>
      </c>
      <c r="BU58" s="12">
        <f t="shared" si="131"/>
        <v>1.0375167408879101E-3</v>
      </c>
      <c r="BV58" s="12">
        <f t="shared" si="132"/>
        <v>3.2228885907410389E-2</v>
      </c>
    </row>
    <row r="59" spans="1:74" x14ac:dyDescent="0.25">
      <c r="A59" s="20" t="s">
        <v>29</v>
      </c>
      <c r="B59" s="15">
        <v>1.0132789271128577</v>
      </c>
      <c r="C59" s="15">
        <v>0.96860204328305621</v>
      </c>
      <c r="D59" s="12">
        <f t="shared" si="133"/>
        <v>1.0040102115398066</v>
      </c>
      <c r="E59" s="12">
        <f t="shared" si="134"/>
        <v>-3.5408168256750416E-2</v>
      </c>
      <c r="F59" s="12">
        <f t="shared" si="100"/>
        <v>1.2537383792983478E-3</v>
      </c>
      <c r="G59" s="30">
        <f t="shared" si="135"/>
        <v>-2.6250438240986718E-2</v>
      </c>
      <c r="H59" s="30">
        <f t="shared" si="136"/>
        <v>-4.910767337080757E-2</v>
      </c>
      <c r="I59" s="12">
        <f t="shared" si="101"/>
        <v>1.2890979469789322E-3</v>
      </c>
      <c r="J59" s="12">
        <f t="shared" si="102"/>
        <v>6.8908550784385787E-4</v>
      </c>
      <c r="K59" s="12">
        <f t="shared" si="103"/>
        <v>2.411563583893923E-3</v>
      </c>
      <c r="L59" s="12">
        <f t="shared" si="137"/>
        <v>1.8767644037007809E-4</v>
      </c>
      <c r="M59" s="12">
        <f t="shared" si="104"/>
        <v>1.2537383792983478E-3</v>
      </c>
      <c r="N59" s="12">
        <f t="shared" si="138"/>
        <v>3.6555950405323508E-2</v>
      </c>
      <c r="P59" s="20" t="s">
        <v>29</v>
      </c>
      <c r="Q59" s="15">
        <v>1.0132789271128577</v>
      </c>
      <c r="R59" s="15">
        <v>1.0028945124433872</v>
      </c>
      <c r="S59" s="12">
        <f t="shared" si="139"/>
        <v>1.0075994738499501</v>
      </c>
      <c r="T59" s="12">
        <f t="shared" si="105"/>
        <v>-4.7049614065628464E-3</v>
      </c>
      <c r="U59" s="12">
        <f t="shared" si="106"/>
        <v>2.2136661837245838E-5</v>
      </c>
      <c r="V59" s="30">
        <f t="shared" si="140"/>
        <v>-2.6250438240986718E-2</v>
      </c>
      <c r="W59" s="31">
        <f t="shared" si="141"/>
        <v>3.3678446549187946E-3</v>
      </c>
      <c r="X59" s="12">
        <f t="shared" si="107"/>
        <v>-8.8407398119183043E-5</v>
      </c>
      <c r="Y59" s="12">
        <f t="shared" si="108"/>
        <v>6.8908550784385787E-4</v>
      </c>
      <c r="Z59" s="12">
        <f t="shared" si="109"/>
        <v>1.1342377619665095E-5</v>
      </c>
      <c r="AA59" s="12">
        <f t="shared" si="142"/>
        <v>6.5170197706294723E-5</v>
      </c>
      <c r="AB59" s="12">
        <f t="shared" si="110"/>
        <v>2.2136661837245838E-5</v>
      </c>
      <c r="AC59" s="12">
        <f t="shared" si="111"/>
        <v>4.69138214257448E-3</v>
      </c>
      <c r="AE59" s="20" t="s">
        <v>29</v>
      </c>
      <c r="AF59" s="15">
        <v>1.0132789271128577</v>
      </c>
      <c r="AG59" s="15">
        <v>1.0744757706318675</v>
      </c>
      <c r="AH59" s="12">
        <f t="shared" si="143"/>
        <v>1.0533664077072473</v>
      </c>
      <c r="AI59" s="12">
        <f t="shared" si="112"/>
        <v>2.1109362924620179E-2</v>
      </c>
      <c r="AJ59" s="12">
        <f t="shared" si="113"/>
        <v>4.4560520308332898E-4</v>
      </c>
      <c r="AK59" s="30">
        <f t="shared" si="144"/>
        <v>-2.6250438240986718E-2</v>
      </c>
      <c r="AL59" s="30">
        <f t="shared" si="145"/>
        <v>2.972149767343768E-2</v>
      </c>
      <c r="AM59" s="12">
        <f t="shared" si="114"/>
        <v>-7.8020233910620625E-4</v>
      </c>
      <c r="AN59" s="12">
        <f t="shared" si="115"/>
        <v>6.8908550784385787E-4</v>
      </c>
      <c r="AO59" s="12">
        <f t="shared" si="116"/>
        <v>8.8336742395216138E-4</v>
      </c>
      <c r="AP59" s="12">
        <f t="shared" si="146"/>
        <v>7.4168864931789885E-5</v>
      </c>
      <c r="AQ59" s="12">
        <f t="shared" si="117"/>
        <v>4.4560520308332898E-4</v>
      </c>
      <c r="AR59" s="12">
        <f t="shared" si="118"/>
        <v>1.9646197244826084E-2</v>
      </c>
      <c r="AT59" s="20" t="s">
        <v>29</v>
      </c>
      <c r="AU59" s="15">
        <v>1.0132789271128577</v>
      </c>
      <c r="AV59" s="15">
        <v>0.97941105068211787</v>
      </c>
      <c r="AW59" s="12">
        <f t="shared" si="147"/>
        <v>1.0094940391538771</v>
      </c>
      <c r="AX59" s="12">
        <f t="shared" si="119"/>
        <v>-3.0082988471759275E-2</v>
      </c>
      <c r="AY59" s="12">
        <f t="shared" si="120"/>
        <v>9.049861953920015E-4</v>
      </c>
      <c r="AZ59" s="30">
        <f t="shared" si="148"/>
        <v>-2.6250438240986718E-2</v>
      </c>
      <c r="BA59" s="31">
        <f t="shared" si="149"/>
        <v>-9.2934459062579133E-3</v>
      </c>
      <c r="BB59" s="12">
        <f t="shared" si="121"/>
        <v>2.4395702780817419E-4</v>
      </c>
      <c r="BC59" s="12">
        <f t="shared" si="122"/>
        <v>6.8908550784385787E-4</v>
      </c>
      <c r="BD59" s="12">
        <f t="shared" si="123"/>
        <v>8.6368136812541965E-5</v>
      </c>
      <c r="BE59" s="12">
        <f t="shared" si="150"/>
        <v>4.3220508008279295E-4</v>
      </c>
      <c r="BF59" s="12">
        <f t="shared" si="124"/>
        <v>9.049861953920015E-4</v>
      </c>
      <c r="BG59" s="12">
        <f t="shared" si="125"/>
        <v>3.0715385997337648E-2</v>
      </c>
      <c r="BI59" s="20" t="s">
        <v>29</v>
      </c>
      <c r="BJ59" s="15">
        <v>1.0132789271128577</v>
      </c>
      <c r="BK59" s="15">
        <v>1.0013979629682461</v>
      </c>
      <c r="BL59" s="12">
        <f t="shared" si="151"/>
        <v>0.9663966019546617</v>
      </c>
      <c r="BM59" s="12">
        <f t="shared" si="126"/>
        <v>3.500136101358442E-2</v>
      </c>
      <c r="BN59" s="12">
        <f t="shared" si="127"/>
        <v>1.2250952728032674E-3</v>
      </c>
      <c r="BO59" s="30">
        <f t="shared" si="152"/>
        <v>-2.6250438240986718E-2</v>
      </c>
      <c r="BP59" s="30">
        <f t="shared" si="153"/>
        <v>3.403478852452102E-2</v>
      </c>
      <c r="BQ59" s="12">
        <f t="shared" si="128"/>
        <v>-8.9342811420798252E-4</v>
      </c>
      <c r="BR59" s="12">
        <f t="shared" si="129"/>
        <v>6.8908550784385787E-4</v>
      </c>
      <c r="BS59" s="12">
        <f t="shared" si="130"/>
        <v>1.1583668299088676E-3</v>
      </c>
      <c r="BT59" s="12">
        <f t="shared" si="154"/>
        <v>9.3426237661421609E-7</v>
      </c>
      <c r="BU59" s="12">
        <f t="shared" si="131"/>
        <v>1.2250952728032674E-3</v>
      </c>
      <c r="BV59" s="12">
        <f t="shared" si="132"/>
        <v>3.4952498714733556E-2</v>
      </c>
    </row>
    <row r="60" spans="1:74" x14ac:dyDescent="0.25">
      <c r="A60" s="20" t="s">
        <v>30</v>
      </c>
      <c r="B60" s="15">
        <v>1.0689009015753643</v>
      </c>
      <c r="C60" s="15">
        <v>1.0050808503467505</v>
      </c>
      <c r="D60" s="12">
        <f t="shared" si="133"/>
        <v>1.0330380516317601</v>
      </c>
      <c r="E60" s="12">
        <f t="shared" si="134"/>
        <v>-2.7957201285009559E-2</v>
      </c>
      <c r="F60" s="12">
        <f t="shared" si="100"/>
        <v>7.8160510369054009E-4</v>
      </c>
      <c r="G60" s="30">
        <f t="shared" si="135"/>
        <v>2.9371536221519889E-2</v>
      </c>
      <c r="H60" s="30">
        <f t="shared" si="136"/>
        <v>-1.262886630711324E-2</v>
      </c>
      <c r="I60" s="12">
        <f t="shared" si="101"/>
        <v>-3.7092920417610868E-4</v>
      </c>
      <c r="J60" s="12">
        <f t="shared" si="102"/>
        <v>8.626871400120549E-4</v>
      </c>
      <c r="K60" s="12">
        <f t="shared" si="103"/>
        <v>1.5948826420294002E-4</v>
      </c>
      <c r="L60" s="12">
        <f t="shared" si="137"/>
        <v>2.3495785319459973E-4</v>
      </c>
      <c r="M60" s="12">
        <f t="shared" si="104"/>
        <v>7.8160510369054009E-4</v>
      </c>
      <c r="N60" s="12">
        <f t="shared" si="138"/>
        <v>2.7815872997047342E-2</v>
      </c>
      <c r="P60" s="20" t="s">
        <v>30</v>
      </c>
      <c r="Q60" s="15">
        <v>1.0689009015753643</v>
      </c>
      <c r="R60" s="15">
        <v>1.028793620636179</v>
      </c>
      <c r="S60" s="12">
        <f t="shared" si="139"/>
        <v>0.99049402942002063</v>
      </c>
      <c r="T60" s="12">
        <f t="shared" si="105"/>
        <v>3.8299591216158335E-2</v>
      </c>
      <c r="U60" s="12">
        <f t="shared" si="106"/>
        <v>1.4668586873248326E-3</v>
      </c>
      <c r="V60" s="30">
        <f t="shared" si="140"/>
        <v>2.9371536221519889E-2</v>
      </c>
      <c r="W60" s="31">
        <f t="shared" si="141"/>
        <v>2.9266952847710526E-2</v>
      </c>
      <c r="X60" s="12">
        <f t="shared" si="107"/>
        <v>8.5961536566004433E-4</v>
      </c>
      <c r="Y60" s="12">
        <f t="shared" si="108"/>
        <v>8.626871400120549E-4</v>
      </c>
      <c r="Z60" s="12">
        <f t="shared" si="109"/>
        <v>8.5655452899011119E-4</v>
      </c>
      <c r="AA60" s="12">
        <f t="shared" si="142"/>
        <v>8.1588555895155502E-5</v>
      </c>
      <c r="AB60" s="12">
        <f t="shared" si="110"/>
        <v>1.4668586873248326E-3</v>
      </c>
      <c r="AC60" s="12">
        <f t="shared" si="111"/>
        <v>3.7227671758379363E-2</v>
      </c>
      <c r="AE60" s="20" t="s">
        <v>30</v>
      </c>
      <c r="AF60" s="15">
        <v>1.0689009015753643</v>
      </c>
      <c r="AG60" s="15">
        <v>1.0699673789833484</v>
      </c>
      <c r="AH60" s="12">
        <f t="shared" si="143"/>
        <v>1.0351181813474124</v>
      </c>
      <c r="AI60" s="12">
        <f t="shared" si="112"/>
        <v>3.4849197635935969E-2</v>
      </c>
      <c r="AJ60" s="12">
        <f t="shared" si="113"/>
        <v>1.2144665758685252E-3</v>
      </c>
      <c r="AK60" s="30">
        <f t="shared" si="144"/>
        <v>2.9371536221519889E-2</v>
      </c>
      <c r="AL60" s="30">
        <f t="shared" si="145"/>
        <v>2.5213106024918552E-2</v>
      </c>
      <c r="AM60" s="12">
        <f t="shared" si="114"/>
        <v>7.4054765686791665E-4</v>
      </c>
      <c r="AN60" s="12">
        <f t="shared" si="115"/>
        <v>8.626871400120549E-4</v>
      </c>
      <c r="AO60" s="12">
        <f t="shared" si="116"/>
        <v>6.3570071542378424E-4</v>
      </c>
      <c r="AP60" s="12">
        <f t="shared" si="146"/>
        <v>9.2854261535920229E-5</v>
      </c>
      <c r="AQ60" s="12">
        <f t="shared" si="117"/>
        <v>1.2144665758685252E-3</v>
      </c>
      <c r="AR60" s="12">
        <f t="shared" si="118"/>
        <v>3.2570336554604735E-2</v>
      </c>
      <c r="AT60" s="20" t="s">
        <v>30</v>
      </c>
      <c r="AU60" s="15">
        <v>1.0689009015753643</v>
      </c>
      <c r="AV60" s="15">
        <v>1.0481868354524118</v>
      </c>
      <c r="AW60" s="12">
        <f t="shared" si="147"/>
        <v>0.96544314007745669</v>
      </c>
      <c r="AX60" s="12">
        <f t="shared" si="119"/>
        <v>8.2743695374955073E-2</v>
      </c>
      <c r="AY60" s="12">
        <f t="shared" si="120"/>
        <v>6.8465191243033616E-3</v>
      </c>
      <c r="AZ60" s="30">
        <f t="shared" si="148"/>
        <v>2.9371536221519889E-2</v>
      </c>
      <c r="BA60" s="31">
        <f t="shared" si="149"/>
        <v>5.9482338864035977E-2</v>
      </c>
      <c r="BB60" s="12">
        <f t="shared" si="121"/>
        <v>1.7470876704857529E-3</v>
      </c>
      <c r="BC60" s="12">
        <f t="shared" si="122"/>
        <v>8.626871400120549E-4</v>
      </c>
      <c r="BD60" s="12">
        <f t="shared" si="123"/>
        <v>3.5381486367360047E-3</v>
      </c>
      <c r="BE60" s="12">
        <f t="shared" si="150"/>
        <v>5.4109070672807822E-4</v>
      </c>
      <c r="BF60" s="12">
        <f t="shared" si="124"/>
        <v>6.8465191243033616E-3</v>
      </c>
      <c r="BG60" s="12">
        <f t="shared" si="125"/>
        <v>7.8939834556538538E-2</v>
      </c>
      <c r="BI60" s="20" t="s">
        <v>30</v>
      </c>
      <c r="BJ60" s="15">
        <v>1.0689009015753643</v>
      </c>
      <c r="BK60" s="15">
        <v>0.9827185485080222</v>
      </c>
      <c r="BL60" s="12">
        <f t="shared" si="151"/>
        <v>0.96844466948821251</v>
      </c>
      <c r="BM60" s="12">
        <f t="shared" si="126"/>
        <v>1.4273879019809699E-2</v>
      </c>
      <c r="BN60" s="12">
        <f t="shared" si="127"/>
        <v>2.0374362227216348E-4</v>
      </c>
      <c r="BO60" s="30">
        <f t="shared" si="152"/>
        <v>2.9371536221519889E-2</v>
      </c>
      <c r="BP60" s="30">
        <f t="shared" si="153"/>
        <v>1.53553740642971E-2</v>
      </c>
      <c r="BQ60" s="12">
        <f t="shared" si="128"/>
        <v>4.5101092552448936E-4</v>
      </c>
      <c r="BR60" s="12">
        <f t="shared" si="129"/>
        <v>8.626871400120549E-4</v>
      </c>
      <c r="BS60" s="12">
        <f t="shared" si="130"/>
        <v>2.3578751265448806E-4</v>
      </c>
      <c r="BT60" s="12">
        <f t="shared" si="154"/>
        <v>1.1696315312508068E-6</v>
      </c>
      <c r="BU60" s="12">
        <f t="shared" si="131"/>
        <v>2.0374362227216348E-4</v>
      </c>
      <c r="BV60" s="12">
        <f t="shared" si="132"/>
        <v>1.4524890205319226E-2</v>
      </c>
    </row>
    <row r="61" spans="1:74" x14ac:dyDescent="0.25">
      <c r="A61" s="20" t="s">
        <v>31</v>
      </c>
      <c r="B61" s="15">
        <v>1.0530344672593552</v>
      </c>
      <c r="C61" s="15">
        <v>0.98306901932301716</v>
      </c>
      <c r="D61" s="12">
        <f t="shared" si="133"/>
        <v>1.0247577213737062</v>
      </c>
      <c r="E61" s="12">
        <f t="shared" si="134"/>
        <v>-4.1688702050689086E-2</v>
      </c>
      <c r="F61" s="12">
        <f t="shared" si="100"/>
        <v>1.7379478786711284E-3</v>
      </c>
      <c r="G61" s="30">
        <f t="shared" si="135"/>
        <v>1.3505101905510797E-2</v>
      </c>
      <c r="H61" s="30">
        <f t="shared" si="136"/>
        <v>-3.4640697330846626E-2</v>
      </c>
      <c r="I61" s="12">
        <f t="shared" si="101"/>
        <v>-4.6782614753103954E-4</v>
      </c>
      <c r="J61" s="12">
        <f t="shared" si="102"/>
        <v>1.8238777747823135E-4</v>
      </c>
      <c r="K61" s="12">
        <f t="shared" si="103"/>
        <v>1.1999779115673245E-3</v>
      </c>
      <c r="L61" s="12">
        <f t="shared" si="137"/>
        <v>4.9674370530921591E-5</v>
      </c>
      <c r="M61" s="12">
        <f t="shared" si="104"/>
        <v>1.7379478786711284E-3</v>
      </c>
      <c r="N61" s="12">
        <f t="shared" si="138"/>
        <v>4.2406688880703092E-2</v>
      </c>
      <c r="P61" s="20" t="s">
        <v>31</v>
      </c>
      <c r="Q61" s="15">
        <v>1.0530344672593552</v>
      </c>
      <c r="R61" s="15">
        <v>0.96517020942239595</v>
      </c>
      <c r="S61" s="12">
        <f t="shared" si="139"/>
        <v>0.99537343927765809</v>
      </c>
      <c r="T61" s="12">
        <f t="shared" si="105"/>
        <v>-3.0203229855262137E-2</v>
      </c>
      <c r="U61" s="12">
        <f t="shared" si="106"/>
        <v>9.1223509368979806E-4</v>
      </c>
      <c r="V61" s="30">
        <f t="shared" si="140"/>
        <v>1.3505101905510797E-2</v>
      </c>
      <c r="W61" s="31">
        <f t="shared" si="141"/>
        <v>-3.4356458366072484E-2</v>
      </c>
      <c r="X61" s="12">
        <f t="shared" si="107"/>
        <v>-4.6398747134624785E-4</v>
      </c>
      <c r="Y61" s="12">
        <f t="shared" si="108"/>
        <v>1.8238777747823135E-4</v>
      </c>
      <c r="Z61" s="12">
        <f t="shared" si="109"/>
        <v>1.1803662314596719E-3</v>
      </c>
      <c r="AA61" s="12">
        <f t="shared" si="142"/>
        <v>1.7249307063007935E-5</v>
      </c>
      <c r="AB61" s="12">
        <f t="shared" si="110"/>
        <v>9.1223509368979806E-4</v>
      </c>
      <c r="AC61" s="12">
        <f t="shared" si="111"/>
        <v>3.1293164211250571E-2</v>
      </c>
      <c r="AE61" s="20" t="s">
        <v>31</v>
      </c>
      <c r="AF61" s="15">
        <v>1.0530344672593552</v>
      </c>
      <c r="AG61" s="15">
        <v>1.071063254689222</v>
      </c>
      <c r="AH61" s="12">
        <f t="shared" si="143"/>
        <v>1.040323575217728</v>
      </c>
      <c r="AI61" s="12">
        <f t="shared" si="112"/>
        <v>3.073967947149403E-2</v>
      </c>
      <c r="AJ61" s="12">
        <f t="shared" si="113"/>
        <v>9.4492789401019153E-4</v>
      </c>
      <c r="AK61" s="30">
        <f t="shared" si="144"/>
        <v>1.3505101905510797E-2</v>
      </c>
      <c r="AL61" s="30">
        <f t="shared" si="145"/>
        <v>2.6308981730792214E-2</v>
      </c>
      <c r="AM61" s="12">
        <f t="shared" si="114"/>
        <v>3.5530547930457068E-4</v>
      </c>
      <c r="AN61" s="12">
        <f t="shared" si="115"/>
        <v>1.8238777747823135E-4</v>
      </c>
      <c r="AO61" s="12">
        <f t="shared" si="116"/>
        <v>6.921625197111584E-4</v>
      </c>
      <c r="AP61" s="12">
        <f t="shared" si="146"/>
        <v>1.9631082469460181E-5</v>
      </c>
      <c r="AQ61" s="12">
        <f t="shared" si="117"/>
        <v>9.4492789401019153E-4</v>
      </c>
      <c r="AR61" s="12">
        <f t="shared" si="118"/>
        <v>2.8700153176679941E-2</v>
      </c>
      <c r="AT61" s="20" t="s">
        <v>31</v>
      </c>
      <c r="AU61" s="15">
        <v>1.0530344672593552</v>
      </c>
      <c r="AV61" s="15">
        <v>1.0190966992402335</v>
      </c>
      <c r="AW61" s="12">
        <f t="shared" si="147"/>
        <v>0.97800886978250878</v>
      </c>
      <c r="AX61" s="12">
        <f t="shared" si="119"/>
        <v>4.1087829457724712E-2</v>
      </c>
      <c r="AY61" s="12">
        <f t="shared" si="120"/>
        <v>1.6882097295470705E-3</v>
      </c>
      <c r="AZ61" s="30">
        <f t="shared" si="148"/>
        <v>1.3505101905510797E-2</v>
      </c>
      <c r="BA61" s="31">
        <f t="shared" si="149"/>
        <v>3.0392202651857714E-2</v>
      </c>
      <c r="BB61" s="12">
        <f t="shared" si="121"/>
        <v>4.1044979394627392E-4</v>
      </c>
      <c r="BC61" s="12">
        <f t="shared" si="122"/>
        <v>1.8238777747823135E-4</v>
      </c>
      <c r="BD61" s="12">
        <f t="shared" si="123"/>
        <v>9.2368598203158706E-4</v>
      </c>
      <c r="BE61" s="12">
        <f t="shared" si="150"/>
        <v>1.1439643277038068E-4</v>
      </c>
      <c r="BF61" s="12">
        <f t="shared" si="124"/>
        <v>1.6882097295470705E-3</v>
      </c>
      <c r="BG61" s="12">
        <f t="shared" si="125"/>
        <v>4.0317890822683354E-2</v>
      </c>
      <c r="BI61" s="20" t="s">
        <v>31</v>
      </c>
      <c r="BJ61" s="15">
        <v>1.0530344672593552</v>
      </c>
      <c r="BK61" s="15">
        <v>0.97516383749761593</v>
      </c>
      <c r="BL61" s="12">
        <f t="shared" si="151"/>
        <v>0.96786044842612595</v>
      </c>
      <c r="BM61" s="12">
        <f t="shared" si="126"/>
        <v>7.3033890714899741E-3</v>
      </c>
      <c r="BN61" s="12">
        <f t="shared" si="127"/>
        <v>5.3339491929559186E-5</v>
      </c>
      <c r="BO61" s="30">
        <f t="shared" si="152"/>
        <v>1.3505101905510797E-2</v>
      </c>
      <c r="BP61" s="30">
        <f t="shared" si="153"/>
        <v>7.8006630538908217E-3</v>
      </c>
      <c r="BQ61" s="12">
        <f t="shared" si="128"/>
        <v>1.0534874947334861E-4</v>
      </c>
      <c r="BR61" s="12">
        <f t="shared" si="129"/>
        <v>1.8238777747823135E-4</v>
      </c>
      <c r="BS61" s="12">
        <f t="shared" si="130"/>
        <v>6.0850344080337283E-5</v>
      </c>
      <c r="BT61" s="12">
        <f t="shared" si="154"/>
        <v>2.4728141357279853E-7</v>
      </c>
      <c r="BU61" s="12">
        <f t="shared" si="131"/>
        <v>5.3339491929559186E-5</v>
      </c>
      <c r="BV61" s="12">
        <f t="shared" si="132"/>
        <v>7.4893969512152148E-3</v>
      </c>
    </row>
    <row r="62" spans="1:74" x14ac:dyDescent="0.25">
      <c r="A62" s="20" t="s">
        <v>32</v>
      </c>
      <c r="B62" s="15">
        <v>1.0443949956543723</v>
      </c>
      <c r="C62" s="15">
        <v>0.985347328558282</v>
      </c>
      <c r="D62" s="12">
        <f t="shared" si="133"/>
        <v>1.0202489781539295</v>
      </c>
      <c r="E62" s="12">
        <f t="shared" si="134"/>
        <v>-3.4901649595647455E-2</v>
      </c>
      <c r="F62" s="12">
        <f t="shared" si="100"/>
        <v>1.2181251444973581E-3</v>
      </c>
      <c r="G62" s="30">
        <f t="shared" si="135"/>
        <v>4.86563030052789E-3</v>
      </c>
      <c r="H62" s="30">
        <f t="shared" si="136"/>
        <v>-3.2362388095581784E-2</v>
      </c>
      <c r="I62" s="12">
        <f t="shared" si="101"/>
        <v>-1.5746341611530581E-4</v>
      </c>
      <c r="J62" s="12">
        <f t="shared" si="102"/>
        <v>2.3674358221415124E-5</v>
      </c>
      <c r="K62" s="12">
        <f t="shared" si="103"/>
        <v>1.0473241632490537E-3</v>
      </c>
      <c r="L62" s="12">
        <f t="shared" si="137"/>
        <v>6.4478489657157589E-6</v>
      </c>
      <c r="M62" s="12">
        <f t="shared" si="104"/>
        <v>1.2181251444973581E-3</v>
      </c>
      <c r="N62" s="12">
        <f t="shared" si="138"/>
        <v>3.5420656842612093E-2</v>
      </c>
      <c r="P62" s="20" t="s">
        <v>32</v>
      </c>
      <c r="Q62" s="15">
        <v>1.0443949956543723</v>
      </c>
      <c r="R62" s="15">
        <v>0.97747280938275516</v>
      </c>
      <c r="S62" s="12">
        <f t="shared" si="139"/>
        <v>0.99803033887302584</v>
      </c>
      <c r="T62" s="12">
        <f t="shared" si="105"/>
        <v>-2.0557529490270676E-2</v>
      </c>
      <c r="U62" s="12">
        <f t="shared" si="106"/>
        <v>4.2261201874334851E-4</v>
      </c>
      <c r="V62" s="30">
        <f t="shared" si="140"/>
        <v>4.86563030052789E-3</v>
      </c>
      <c r="W62" s="31">
        <f t="shared" si="141"/>
        <v>-2.2053858405713278E-2</v>
      </c>
      <c r="X62" s="12">
        <f t="shared" si="107"/>
        <v>-1.0730592170239024E-4</v>
      </c>
      <c r="Y62" s="12">
        <f t="shared" si="108"/>
        <v>2.3674358221415124E-5</v>
      </c>
      <c r="Z62" s="12">
        <f t="shared" si="109"/>
        <v>4.8637267057925022E-4</v>
      </c>
      <c r="AA62" s="12">
        <f t="shared" si="142"/>
        <v>2.239000223189633E-6</v>
      </c>
      <c r="AB62" s="12">
        <f t="shared" si="110"/>
        <v>4.2261201874334851E-4</v>
      </c>
      <c r="AC62" s="12">
        <f t="shared" si="111"/>
        <v>2.103130572322737E-2</v>
      </c>
      <c r="AE62" s="20" t="s">
        <v>32</v>
      </c>
      <c r="AF62" s="15">
        <v>1.0443949956543723</v>
      </c>
      <c r="AG62" s="15">
        <v>1.0322978547099948</v>
      </c>
      <c r="AH62" s="12">
        <f t="shared" si="143"/>
        <v>1.043157977178474</v>
      </c>
      <c r="AI62" s="12">
        <f t="shared" si="112"/>
        <v>-1.0860122468479227E-2</v>
      </c>
      <c r="AJ62" s="12">
        <f t="shared" si="113"/>
        <v>1.1794226003036735E-4</v>
      </c>
      <c r="AK62" s="30">
        <f t="shared" si="144"/>
        <v>4.86563030052789E-3</v>
      </c>
      <c r="AL62" s="30">
        <f t="shared" si="145"/>
        <v>-1.2456418248435019E-2</v>
      </c>
      <c r="AM62" s="12">
        <f t="shared" si="114"/>
        <v>-6.0608326065633979E-5</v>
      </c>
      <c r="AN62" s="12">
        <f t="shared" si="115"/>
        <v>2.3674358221415124E-5</v>
      </c>
      <c r="AO62" s="12">
        <f t="shared" si="116"/>
        <v>1.5516235557994497E-4</v>
      </c>
      <c r="AP62" s="12">
        <f t="shared" si="146"/>
        <v>2.5481602171046704E-6</v>
      </c>
      <c r="AQ62" s="12">
        <f t="shared" si="117"/>
        <v>1.1794226003036735E-4</v>
      </c>
      <c r="AR62" s="12">
        <f t="shared" si="118"/>
        <v>1.0520338116492726E-2</v>
      </c>
      <c r="AT62" s="20" t="s">
        <v>32</v>
      </c>
      <c r="AU62" s="15">
        <v>1.0443949956543723</v>
      </c>
      <c r="AV62" s="15">
        <v>1.028221889078569</v>
      </c>
      <c r="AW62" s="12">
        <f t="shared" si="147"/>
        <v>0.9848510665118112</v>
      </c>
      <c r="AX62" s="12">
        <f t="shared" si="119"/>
        <v>4.3370822566757838E-2</v>
      </c>
      <c r="AY62" s="12">
        <f t="shared" si="120"/>
        <v>1.8810282501171909E-3</v>
      </c>
      <c r="AZ62" s="30">
        <f t="shared" si="148"/>
        <v>4.86563030052789E-3</v>
      </c>
      <c r="BA62" s="31">
        <f t="shared" si="149"/>
        <v>3.9517392490193259E-2</v>
      </c>
      <c r="BB62" s="12">
        <f t="shared" si="121"/>
        <v>1.9227702229813762E-4</v>
      </c>
      <c r="BC62" s="12">
        <f t="shared" si="122"/>
        <v>2.3674358221415124E-5</v>
      </c>
      <c r="BD62" s="12">
        <f t="shared" si="123"/>
        <v>1.5616243092239825E-3</v>
      </c>
      <c r="BE62" s="12">
        <f t="shared" si="150"/>
        <v>1.4848923354972498E-5</v>
      </c>
      <c r="BF62" s="12">
        <f t="shared" si="124"/>
        <v>1.8810282501171909E-3</v>
      </c>
      <c r="BG62" s="12">
        <f t="shared" si="125"/>
        <v>4.2180411667392316E-2</v>
      </c>
      <c r="BI62" s="20" t="s">
        <v>32</v>
      </c>
      <c r="BJ62" s="15">
        <v>1.0443949956543723</v>
      </c>
      <c r="BK62" s="15">
        <v>0.98647155835255307</v>
      </c>
      <c r="BL62" s="12">
        <f t="shared" si="151"/>
        <v>0.96754233276280799</v>
      </c>
      <c r="BM62" s="12">
        <f t="shared" si="126"/>
        <v>1.892922558974508E-2</v>
      </c>
      <c r="BN62" s="12">
        <f t="shared" si="127"/>
        <v>3.5831558142746E-4</v>
      </c>
      <c r="BO62" s="30">
        <f t="shared" si="152"/>
        <v>4.86563030052789E-3</v>
      </c>
      <c r="BP62" s="30">
        <f t="shared" si="153"/>
        <v>1.9108383908827964E-2</v>
      </c>
      <c r="BQ62" s="12">
        <f t="shared" si="128"/>
        <v>9.2974331740912906E-5</v>
      </c>
      <c r="BR62" s="12">
        <f t="shared" si="129"/>
        <v>2.3674358221415124E-5</v>
      </c>
      <c r="BS62" s="12">
        <f t="shared" si="130"/>
        <v>3.6513033560715548E-4</v>
      </c>
      <c r="BT62" s="12">
        <f t="shared" si="154"/>
        <v>3.2097703296604411E-8</v>
      </c>
      <c r="BU62" s="12">
        <f t="shared" si="131"/>
        <v>3.5831558142746E-4</v>
      </c>
      <c r="BV62" s="12">
        <f t="shared" si="132"/>
        <v>1.918882042717749E-2</v>
      </c>
    </row>
    <row r="63" spans="1:74" x14ac:dyDescent="0.25">
      <c r="A63" s="20" t="s">
        <v>33</v>
      </c>
      <c r="B63" s="15">
        <v>1.0291758842032488</v>
      </c>
      <c r="C63" s="15">
        <v>1.065401485851786</v>
      </c>
      <c r="D63" s="12">
        <f t="shared" si="133"/>
        <v>1.0123064709377823</v>
      </c>
      <c r="E63" s="12">
        <f t="shared" si="134"/>
        <v>5.3095014914003702E-2</v>
      </c>
      <c r="F63" s="12">
        <f t="shared" si="100"/>
        <v>2.8190806087182757E-3</v>
      </c>
      <c r="G63" s="30">
        <f t="shared" si="135"/>
        <v>-1.0353481150595645E-2</v>
      </c>
      <c r="H63" s="30">
        <f t="shared" si="136"/>
        <v>4.7691769197922174E-2</v>
      </c>
      <c r="I63" s="12">
        <f t="shared" si="101"/>
        <v>-4.9377583342924522E-4</v>
      </c>
      <c r="J63" s="12">
        <f t="shared" ref="J63:J72" si="155">G63^2</f>
        <v>1.0719457193573932E-4</v>
      </c>
      <c r="K63" s="12">
        <f t="shared" ref="K63:K72" si="156">H63^2</f>
        <v>2.2745048492278782E-3</v>
      </c>
      <c r="L63" s="12">
        <f t="shared" si="137"/>
        <v>2.919506426835339E-5</v>
      </c>
      <c r="M63" s="12">
        <f t="shared" si="104"/>
        <v>2.8190806087182757E-3</v>
      </c>
      <c r="N63" s="12">
        <f t="shared" si="138"/>
        <v>4.9835686939702702E-2</v>
      </c>
      <c r="P63" s="20" t="s">
        <v>33</v>
      </c>
      <c r="Q63" s="15">
        <v>1.0291758842032488</v>
      </c>
      <c r="R63" s="15">
        <v>0.9613262672070485</v>
      </c>
      <c r="S63" s="12">
        <f t="shared" si="139"/>
        <v>1.0027106773132872</v>
      </c>
      <c r="T63" s="12">
        <f t="shared" si="105"/>
        <v>-4.1384410106238723E-2</v>
      </c>
      <c r="U63" s="12">
        <f t="shared" si="106"/>
        <v>1.7126693998413538E-3</v>
      </c>
      <c r="V63" s="30">
        <f t="shared" si="140"/>
        <v>-1.0353481150595645E-2</v>
      </c>
      <c r="W63" s="31">
        <f t="shared" si="141"/>
        <v>-3.8200400581419935E-2</v>
      </c>
      <c r="X63" s="12">
        <f t="shared" si="107"/>
        <v>3.9550712736493421E-4</v>
      </c>
      <c r="Y63" s="12">
        <f t="shared" ref="Y63:Y72" si="157">V63^2</f>
        <v>1.0719457193573932E-4</v>
      </c>
      <c r="Z63" s="12">
        <f t="shared" ref="Z63:Z72" si="158">W63^2</f>
        <v>1.4592706045809486E-3</v>
      </c>
      <c r="AA63" s="12">
        <f t="shared" si="142"/>
        <v>1.0137916654136759E-5</v>
      </c>
      <c r="AB63" s="12">
        <f t="shared" si="110"/>
        <v>1.7126693998413538E-3</v>
      </c>
      <c r="AC63" s="12">
        <f t="shared" si="111"/>
        <v>4.3049286717685653E-2</v>
      </c>
      <c r="AE63" s="20" t="s">
        <v>33</v>
      </c>
      <c r="AF63" s="15">
        <v>1.0291758842032488</v>
      </c>
      <c r="AG63" s="15">
        <v>1.0423217084462373</v>
      </c>
      <c r="AH63" s="12">
        <f t="shared" si="143"/>
        <v>1.0481510000518865</v>
      </c>
      <c r="AI63" s="12">
        <f t="shared" si="112"/>
        <v>-5.8292916056492672E-3</v>
      </c>
      <c r="AJ63" s="12">
        <f t="shared" si="113"/>
        <v>3.3980640623693013E-5</v>
      </c>
      <c r="AK63" s="30">
        <f t="shared" si="144"/>
        <v>-1.0353481150595645E-2</v>
      </c>
      <c r="AL63" s="30">
        <f t="shared" si="145"/>
        <v>-2.4325645121925366E-3</v>
      </c>
      <c r="AM63" s="12">
        <f t="shared" si="114"/>
        <v>2.5185510824593315E-5</v>
      </c>
      <c r="AN63" s="12">
        <f t="shared" ref="AN63:AN72" si="159">AK63^2</f>
        <v>1.0719457193573932E-4</v>
      </c>
      <c r="AO63" s="12">
        <f t="shared" ref="AO63:AO72" si="160">AL63^2</f>
        <v>5.9173701059785134E-6</v>
      </c>
      <c r="AP63" s="12">
        <f t="shared" si="146"/>
        <v>1.153775494742301E-5</v>
      </c>
      <c r="AQ63" s="12">
        <f t="shared" si="117"/>
        <v>3.3980640623693013E-5</v>
      </c>
      <c r="AR63" s="12">
        <f t="shared" si="118"/>
        <v>5.5926030882910861E-3</v>
      </c>
      <c r="AT63" s="20" t="s">
        <v>33</v>
      </c>
      <c r="AU63" s="15">
        <v>1.0291758842032488</v>
      </c>
      <c r="AV63" s="15">
        <v>0.98602774411884231</v>
      </c>
      <c r="AW63" s="12">
        <f t="shared" si="147"/>
        <v>0.99690413634697406</v>
      </c>
      <c r="AX63" s="12">
        <f t="shared" si="119"/>
        <v>-1.0876392228131748E-2</v>
      </c>
      <c r="AY63" s="12">
        <f t="shared" si="120"/>
        <v>1.1829590790016469E-4</v>
      </c>
      <c r="AZ63" s="30">
        <f t="shared" si="148"/>
        <v>-1.0353481150595645E-2</v>
      </c>
      <c r="BA63" s="31">
        <f t="shared" si="149"/>
        <v>-2.6767524695334721E-3</v>
      </c>
      <c r="BB63" s="12">
        <f t="shared" si="121"/>
        <v>2.7713706238125148E-5</v>
      </c>
      <c r="BC63" s="12">
        <f t="shared" ref="BC63:BC72" si="161">AZ63^2</f>
        <v>1.0719457193573932E-4</v>
      </c>
      <c r="BD63" s="12">
        <f t="shared" ref="BD63:BD72" si="162">BA63^2</f>
        <v>7.1650037831535415E-6</v>
      </c>
      <c r="BE63" s="12">
        <f t="shared" si="150"/>
        <v>6.7234092170785598E-5</v>
      </c>
      <c r="BF63" s="12">
        <f t="shared" si="124"/>
        <v>1.1829590790016469E-4</v>
      </c>
      <c r="BG63" s="12">
        <f t="shared" si="125"/>
        <v>1.1030513383628338E-2</v>
      </c>
      <c r="BI63" s="20" t="s">
        <v>33</v>
      </c>
      <c r="BJ63" s="15">
        <v>1.0291758842032488</v>
      </c>
      <c r="BK63" s="15">
        <v>0.98318190758376534</v>
      </c>
      <c r="BL63" s="12">
        <f t="shared" si="151"/>
        <v>0.96698194690175676</v>
      </c>
      <c r="BM63" s="12">
        <f t="shared" si="126"/>
        <v>1.6199960682008574E-2</v>
      </c>
      <c r="BN63" s="12">
        <f t="shared" si="127"/>
        <v>2.624387260986237E-4</v>
      </c>
      <c r="BO63" s="30">
        <f t="shared" si="152"/>
        <v>-1.0353481150595645E-2</v>
      </c>
      <c r="BP63" s="30">
        <f t="shared" si="153"/>
        <v>1.5818733140040231E-2</v>
      </c>
      <c r="BQ63" s="12">
        <f t="shared" si="128"/>
        <v>-1.6377895539170919E-4</v>
      </c>
      <c r="BR63" s="12">
        <f t="shared" ref="BR63:BR72" si="163">BO63^2</f>
        <v>1.0719457193573932E-4</v>
      </c>
      <c r="BS63" s="12">
        <f t="shared" ref="BS63:BS72" si="164">BP63^2</f>
        <v>2.5023231815580706E-4</v>
      </c>
      <c r="BT63" s="12">
        <f t="shared" si="154"/>
        <v>1.4533443875522479E-7</v>
      </c>
      <c r="BU63" s="12">
        <f t="shared" si="131"/>
        <v>2.624387260986237E-4</v>
      </c>
      <c r="BV63" s="12">
        <f t="shared" si="132"/>
        <v>1.6477073629051056E-2</v>
      </c>
    </row>
    <row r="64" spans="1:74" x14ac:dyDescent="0.25">
      <c r="A64" s="20" t="s">
        <v>34</v>
      </c>
      <c r="B64" s="15">
        <v>1.0543254676243246</v>
      </c>
      <c r="C64" s="15">
        <v>1.0073333607312531</v>
      </c>
      <c r="D64" s="12">
        <f t="shared" si="133"/>
        <v>1.0254314650247562</v>
      </c>
      <c r="E64" s="12">
        <f t="shared" si="134"/>
        <v>-1.8098104293503114E-2</v>
      </c>
      <c r="F64" s="12">
        <f t="shared" si="100"/>
        <v>3.2754137901851589E-4</v>
      </c>
      <c r="G64" s="30">
        <f t="shared" si="135"/>
        <v>1.4796102270480116E-2</v>
      </c>
      <c r="H64" s="30">
        <f t="shared" si="136"/>
        <v>-1.0376355922610658E-2</v>
      </c>
      <c r="I64" s="12">
        <f t="shared" si="101"/>
        <v>-1.5352962342584937E-4</v>
      </c>
      <c r="J64" s="12">
        <f t="shared" si="155"/>
        <v>2.1892464239850685E-4</v>
      </c>
      <c r="K64" s="12">
        <f t="shared" si="156"/>
        <v>1.0766876223269729E-4</v>
      </c>
      <c r="L64" s="12">
        <f t="shared" si="137"/>
        <v>5.9625397903380301E-5</v>
      </c>
      <c r="M64" s="12">
        <f t="shared" si="104"/>
        <v>3.2754137901851589E-4</v>
      </c>
      <c r="N64" s="12">
        <f t="shared" si="138"/>
        <v>1.7966350563794656E-2</v>
      </c>
      <c r="P64" s="20" t="s">
        <v>34</v>
      </c>
      <c r="Q64" s="15">
        <v>1.0543254676243246</v>
      </c>
      <c r="R64" s="15">
        <v>1.0588582402112945</v>
      </c>
      <c r="S64" s="12">
        <f t="shared" si="139"/>
        <v>0.99497641750316346</v>
      </c>
      <c r="T64" s="12">
        <f t="shared" si="105"/>
        <v>6.3881822708131031E-2</v>
      </c>
      <c r="U64" s="12">
        <f t="shared" si="106"/>
        <v>4.0808872725130851E-3</v>
      </c>
      <c r="V64" s="30">
        <f t="shared" si="140"/>
        <v>1.4796102270480116E-2</v>
      </c>
      <c r="W64" s="31">
        <f t="shared" si="141"/>
        <v>5.9331572422826051E-2</v>
      </c>
      <c r="X64" s="12">
        <f t="shared" si="107"/>
        <v>8.7787601343653193E-4</v>
      </c>
      <c r="Y64" s="12">
        <f t="shared" si="157"/>
        <v>2.1892464239850685E-4</v>
      </c>
      <c r="Z64" s="12">
        <f t="shared" si="158"/>
        <v>3.5202354861650527E-3</v>
      </c>
      <c r="AA64" s="12">
        <f t="shared" si="142"/>
        <v>2.0704777658918049E-5</v>
      </c>
      <c r="AB64" s="12">
        <f t="shared" si="110"/>
        <v>4.0808872725130851E-3</v>
      </c>
      <c r="AC64" s="12">
        <f t="shared" si="111"/>
        <v>6.0330854766152131E-2</v>
      </c>
      <c r="AE64" s="20" t="s">
        <v>34</v>
      </c>
      <c r="AF64" s="15">
        <v>1.0543254676243246</v>
      </c>
      <c r="AG64" s="15">
        <v>1.053323965647176</v>
      </c>
      <c r="AH64" s="12">
        <f t="shared" si="143"/>
        <v>1.0399000291800649</v>
      </c>
      <c r="AI64" s="12">
        <f t="shared" si="112"/>
        <v>1.3423936467111153E-2</v>
      </c>
      <c r="AJ64" s="12">
        <f t="shared" si="113"/>
        <v>1.8020207027303665E-4</v>
      </c>
      <c r="AK64" s="30">
        <f t="shared" si="144"/>
        <v>1.4796102270480116E-2</v>
      </c>
      <c r="AL64" s="30">
        <f t="shared" si="145"/>
        <v>8.5696926887461888E-3</v>
      </c>
      <c r="AM64" s="12">
        <f t="shared" si="114"/>
        <v>1.2679804944927433E-4</v>
      </c>
      <c r="AN64" s="12">
        <f t="shared" si="159"/>
        <v>2.1892464239850685E-4</v>
      </c>
      <c r="AO64" s="12">
        <f t="shared" si="160"/>
        <v>7.3439632779549881E-5</v>
      </c>
      <c r="AP64" s="12">
        <f t="shared" si="146"/>
        <v>2.3563682659794959E-5</v>
      </c>
      <c r="AQ64" s="12">
        <f t="shared" si="117"/>
        <v>1.8020207027303665E-4</v>
      </c>
      <c r="AR64" s="12">
        <f t="shared" si="118"/>
        <v>1.2744356821752661E-2</v>
      </c>
      <c r="AT64" s="20" t="s">
        <v>34</v>
      </c>
      <c r="AU64" s="15">
        <v>1.0543254676243246</v>
      </c>
      <c r="AV64" s="15">
        <v>1.0217477808241555</v>
      </c>
      <c r="AW64" s="12">
        <f t="shared" si="147"/>
        <v>0.97698643705993038</v>
      </c>
      <c r="AX64" s="12">
        <f t="shared" si="119"/>
        <v>4.4761343764225137E-2</v>
      </c>
      <c r="AY64" s="12">
        <f t="shared" si="120"/>
        <v>2.0035778955791363E-3</v>
      </c>
      <c r="AZ64" s="30">
        <f t="shared" si="148"/>
        <v>1.4796102270480116E-2</v>
      </c>
      <c r="BA64" s="31">
        <f t="shared" si="149"/>
        <v>3.3043284235779735E-2</v>
      </c>
      <c r="BB64" s="12">
        <f t="shared" si="121"/>
        <v>4.8891181290514041E-4</v>
      </c>
      <c r="BC64" s="12">
        <f t="shared" si="161"/>
        <v>2.1892464239850685E-4</v>
      </c>
      <c r="BD64" s="12">
        <f t="shared" si="162"/>
        <v>1.0918586330865296E-3</v>
      </c>
      <c r="BE64" s="12">
        <f t="shared" si="150"/>
        <v>1.3731291911219006E-4</v>
      </c>
      <c r="BF64" s="12">
        <f t="shared" si="124"/>
        <v>2.0035778955791363E-3</v>
      </c>
      <c r="BG64" s="12">
        <f t="shared" si="125"/>
        <v>4.3808603849494081E-2</v>
      </c>
      <c r="BI64" s="20" t="s">
        <v>34</v>
      </c>
      <c r="BJ64" s="15">
        <v>1.0543254676243246</v>
      </c>
      <c r="BK64" s="15">
        <v>0.96660799646365492</v>
      </c>
      <c r="BL64" s="12">
        <f t="shared" si="151"/>
        <v>0.96790798460151073</v>
      </c>
      <c r="BM64" s="12">
        <f t="shared" si="126"/>
        <v>-1.299988137855812E-3</v>
      </c>
      <c r="BN64" s="12">
        <f t="shared" si="127"/>
        <v>1.6899691585658217E-6</v>
      </c>
      <c r="BO64" s="30">
        <f t="shared" si="152"/>
        <v>1.4796102270480116E-2</v>
      </c>
      <c r="BP64" s="30">
        <f t="shared" si="153"/>
        <v>-7.5517798007018744E-4</v>
      </c>
      <c r="BQ64" s="12">
        <f t="shared" si="128"/>
        <v>-1.1173690625533088E-5</v>
      </c>
      <c r="BR64" s="12">
        <f t="shared" si="163"/>
        <v>2.1892464239850685E-4</v>
      </c>
      <c r="BS64" s="12">
        <f t="shared" si="164"/>
        <v>5.7029378158288843E-7</v>
      </c>
      <c r="BT64" s="12">
        <f t="shared" si="154"/>
        <v>2.9681810802639715E-7</v>
      </c>
      <c r="BU64" s="12">
        <f t="shared" si="131"/>
        <v>1.6899691585658217E-6</v>
      </c>
      <c r="BV64" s="12">
        <f t="shared" si="132"/>
        <v>1.3448969412748826E-3</v>
      </c>
    </row>
    <row r="65" spans="1:74" x14ac:dyDescent="0.25">
      <c r="A65" s="20" t="s">
        <v>35</v>
      </c>
      <c r="B65" s="15">
        <v>1.0369765769874109</v>
      </c>
      <c r="C65" s="15">
        <v>0.98147255032981973</v>
      </c>
      <c r="D65" s="12">
        <f t="shared" si="133"/>
        <v>1.0163774746181304</v>
      </c>
      <c r="E65" s="12">
        <f t="shared" si="134"/>
        <v>-3.4904924288310712E-2</v>
      </c>
      <c r="F65" s="12">
        <f t="shared" si="100"/>
        <v>1.2183537395727031E-3</v>
      </c>
      <c r="G65" s="30">
        <f t="shared" si="135"/>
        <v>-2.5527883664335782E-3</v>
      </c>
      <c r="H65" s="30">
        <f t="shared" si="136"/>
        <v>-3.6237166324044057E-2</v>
      </c>
      <c r="I65" s="12">
        <f t="shared" si="101"/>
        <v>9.2505816624538305E-5</v>
      </c>
      <c r="J65" s="12">
        <f t="shared" si="155"/>
        <v>6.5167284437986171E-6</v>
      </c>
      <c r="K65" s="12">
        <f t="shared" si="156"/>
        <v>1.3131322231964327E-3</v>
      </c>
      <c r="L65" s="12">
        <f t="shared" si="137"/>
        <v>1.7748688417749251E-6</v>
      </c>
      <c r="M65" s="12">
        <f t="shared" si="104"/>
        <v>1.2183537395727031E-3</v>
      </c>
      <c r="N65" s="12">
        <f t="shared" si="138"/>
        <v>3.5563831384363281E-2</v>
      </c>
      <c r="P65" s="20" t="s">
        <v>35</v>
      </c>
      <c r="Q65" s="15">
        <v>1.0369765769874109</v>
      </c>
      <c r="R65" s="15">
        <v>0.9456560741643637</v>
      </c>
      <c r="S65" s="12">
        <f t="shared" si="139"/>
        <v>1.0003117276495281</v>
      </c>
      <c r="T65" s="12">
        <f t="shared" si="105"/>
        <v>-5.4655653485164435E-2</v>
      </c>
      <c r="U65" s="12">
        <f t="shared" si="106"/>
        <v>2.9872404578903671E-3</v>
      </c>
      <c r="V65" s="30">
        <f t="shared" si="140"/>
        <v>-2.5527883664335782E-3</v>
      </c>
      <c r="W65" s="31">
        <f t="shared" si="141"/>
        <v>-5.3870593624104735E-2</v>
      </c>
      <c r="X65" s="12">
        <f t="shared" si="107"/>
        <v>1.3752022469648546E-4</v>
      </c>
      <c r="Y65" s="12">
        <f t="shared" si="157"/>
        <v>6.5167284437986171E-6</v>
      </c>
      <c r="Z65" s="12">
        <f t="shared" si="158"/>
        <v>2.9020408574134335E-3</v>
      </c>
      <c r="AA65" s="12">
        <f t="shared" si="142"/>
        <v>6.1631898544707603E-7</v>
      </c>
      <c r="AB65" s="12">
        <f t="shared" si="110"/>
        <v>2.9872404578903671E-3</v>
      </c>
      <c r="AC65" s="12">
        <f t="shared" si="111"/>
        <v>5.7796544619523882E-2</v>
      </c>
      <c r="AE65" s="20" t="s">
        <v>35</v>
      </c>
      <c r="AF65" s="15">
        <v>1.0369765769874109</v>
      </c>
      <c r="AG65" s="15">
        <v>1.0433302040641939</v>
      </c>
      <c r="AH65" s="12">
        <f t="shared" si="143"/>
        <v>1.0455917811628685</v>
      </c>
      <c r="AI65" s="12">
        <f t="shared" si="112"/>
        <v>-2.2615770986746941E-3</v>
      </c>
      <c r="AJ65" s="12">
        <f t="shared" si="113"/>
        <v>5.1147309732498476E-6</v>
      </c>
      <c r="AK65" s="30">
        <f t="shared" si="144"/>
        <v>-2.5527883664335782E-3</v>
      </c>
      <c r="AL65" s="30">
        <f t="shared" si="145"/>
        <v>-1.4240688942359636E-3</v>
      </c>
      <c r="AM65" s="12">
        <f t="shared" si="114"/>
        <v>3.6353465062054975E-6</v>
      </c>
      <c r="AN65" s="12">
        <f t="shared" si="159"/>
        <v>6.5167284437986171E-6</v>
      </c>
      <c r="AO65" s="12">
        <f t="shared" si="160"/>
        <v>2.02797221553044E-6</v>
      </c>
      <c r="AP65" s="12">
        <f t="shared" si="146"/>
        <v>7.0141999250218642E-7</v>
      </c>
      <c r="AQ65" s="12">
        <f t="shared" si="117"/>
        <v>5.1147309732498476E-6</v>
      </c>
      <c r="AR65" s="12">
        <f t="shared" si="118"/>
        <v>2.1676522829157394E-3</v>
      </c>
      <c r="AT65" s="20" t="s">
        <v>35</v>
      </c>
      <c r="AU65" s="15">
        <v>1.0369765769874109</v>
      </c>
      <c r="AV65" s="15">
        <v>0.91790077155373129</v>
      </c>
      <c r="AW65" s="12">
        <f t="shared" si="147"/>
        <v>0.99072622673693467</v>
      </c>
      <c r="AX65" s="12">
        <f t="shared" si="119"/>
        <v>-7.282545518320338E-2</v>
      </c>
      <c r="AY65" s="12">
        <f t="shared" si="120"/>
        <v>5.3035469226407643E-3</v>
      </c>
      <c r="AZ65" s="30">
        <f t="shared" si="148"/>
        <v>-2.5527883664335782E-3</v>
      </c>
      <c r="BA65" s="31">
        <f t="shared" si="149"/>
        <v>-7.0803725034644494E-2</v>
      </c>
      <c r="BB65" s="12">
        <f t="shared" si="121"/>
        <v>1.8074692556860236E-4</v>
      </c>
      <c r="BC65" s="12">
        <f t="shared" si="161"/>
        <v>6.5167284437986171E-6</v>
      </c>
      <c r="BD65" s="12">
        <f t="shared" si="162"/>
        <v>5.0131674787815437E-3</v>
      </c>
      <c r="BE65" s="12">
        <f t="shared" si="150"/>
        <v>4.0873927935919384E-6</v>
      </c>
      <c r="BF65" s="12">
        <f t="shared" si="124"/>
        <v>5.3035469226407643E-3</v>
      </c>
      <c r="BG65" s="12">
        <f t="shared" si="125"/>
        <v>7.9339137126915885E-2</v>
      </c>
      <c r="BI65" s="20" t="s">
        <v>35</v>
      </c>
      <c r="BJ65" s="15">
        <v>1.0369765769874109</v>
      </c>
      <c r="BK65" s="15">
        <v>0.95833938356107229</v>
      </c>
      <c r="BL65" s="12">
        <f t="shared" si="151"/>
        <v>0.96726917772707055</v>
      </c>
      <c r="BM65" s="12">
        <f t="shared" si="126"/>
        <v>-8.9297941659982616E-3</v>
      </c>
      <c r="BN65" s="12">
        <f t="shared" si="127"/>
        <v>7.9741223847096588E-5</v>
      </c>
      <c r="BO65" s="30">
        <f t="shared" si="152"/>
        <v>-2.5527883664335782E-3</v>
      </c>
      <c r="BP65" s="30">
        <f t="shared" si="153"/>
        <v>-9.0237908826528157E-3</v>
      </c>
      <c r="BQ65" s="12">
        <f t="shared" si="128"/>
        <v>2.3035828386365497E-5</v>
      </c>
      <c r="BR65" s="12">
        <f t="shared" si="163"/>
        <v>6.5167284437986171E-6</v>
      </c>
      <c r="BS65" s="12">
        <f t="shared" si="164"/>
        <v>8.1428801893848084E-5</v>
      </c>
      <c r="BT65" s="12">
        <f t="shared" si="154"/>
        <v>8.8353827418365312E-9</v>
      </c>
      <c r="BU65" s="12">
        <f t="shared" si="131"/>
        <v>7.9741223847096588E-5</v>
      </c>
      <c r="BV65" s="12">
        <f t="shared" si="132"/>
        <v>9.3179872591860266E-3</v>
      </c>
    </row>
    <row r="66" spans="1:74" x14ac:dyDescent="0.25">
      <c r="A66" s="20" t="s">
        <v>36</v>
      </c>
      <c r="B66" s="15">
        <v>1.08050722367157</v>
      </c>
      <c r="C66" s="15">
        <v>1.0561539118555885</v>
      </c>
      <c r="D66" s="12">
        <f t="shared" si="133"/>
        <v>1.0390951264680994</v>
      </c>
      <c r="E66" s="12">
        <f t="shared" si="134"/>
        <v>1.7058785387489062E-2</v>
      </c>
      <c r="F66" s="12">
        <f t="shared" si="100"/>
        <v>2.9100215889641036E-4</v>
      </c>
      <c r="G66" s="30">
        <f t="shared" si="135"/>
        <v>4.0977858317725602E-2</v>
      </c>
      <c r="H66" s="30">
        <f t="shared" si="136"/>
        <v>3.8444195201724707E-2</v>
      </c>
      <c r="I66" s="12">
        <f t="shared" si="101"/>
        <v>1.5753607841152615E-3</v>
      </c>
      <c r="J66" s="12">
        <f t="shared" si="155"/>
        <v>1.6791848723075934E-3</v>
      </c>
      <c r="K66" s="12">
        <f t="shared" si="156"/>
        <v>1.4779561447083129E-3</v>
      </c>
      <c r="L66" s="12">
        <f t="shared" si="137"/>
        <v>4.5733575292280625E-4</v>
      </c>
      <c r="M66" s="12">
        <f t="shared" si="104"/>
        <v>2.9100215889641036E-4</v>
      </c>
      <c r="N66" s="12">
        <f t="shared" si="138"/>
        <v>1.6151798706608936E-2</v>
      </c>
      <c r="P66" s="20" t="s">
        <v>36</v>
      </c>
      <c r="Q66" s="15">
        <v>1.08050722367157</v>
      </c>
      <c r="R66" s="15">
        <v>1.0237610023607364</v>
      </c>
      <c r="S66" s="12">
        <f t="shared" si="139"/>
        <v>0.98692473329971953</v>
      </c>
      <c r="T66" s="12">
        <f t="shared" si="105"/>
        <v>3.6836269061016891E-2</v>
      </c>
      <c r="U66" s="12">
        <f t="shared" si="106"/>
        <v>1.3569107183356301E-3</v>
      </c>
      <c r="V66" s="30">
        <f t="shared" si="140"/>
        <v>4.0977858317725602E-2</v>
      </c>
      <c r="W66" s="31">
        <f t="shared" si="141"/>
        <v>2.4234334572267979E-2</v>
      </c>
      <c r="X66" s="12">
        <f t="shared" si="107"/>
        <v>9.9307112852675661E-4</v>
      </c>
      <c r="Y66" s="12">
        <f t="shared" si="157"/>
        <v>1.6791848723075934E-3</v>
      </c>
      <c r="Z66" s="12">
        <f t="shared" si="158"/>
        <v>5.8730297216062299E-4</v>
      </c>
      <c r="AA66" s="12">
        <f t="shared" si="142"/>
        <v>1.588087528587193E-4</v>
      </c>
      <c r="AB66" s="12">
        <f t="shared" si="110"/>
        <v>1.3569107183356301E-3</v>
      </c>
      <c r="AC66" s="12">
        <f t="shared" si="111"/>
        <v>3.5981316905092584E-2</v>
      </c>
      <c r="AE66" s="20" t="s">
        <v>36</v>
      </c>
      <c r="AF66" s="15">
        <v>1.08050722367157</v>
      </c>
      <c r="AG66" s="15">
        <v>1.0759364890223964</v>
      </c>
      <c r="AH66" s="12">
        <f t="shared" si="143"/>
        <v>1.0313104274001035</v>
      </c>
      <c r="AI66" s="12">
        <f t="shared" si="112"/>
        <v>4.4626061622292879E-2</v>
      </c>
      <c r="AJ66" s="12">
        <f t="shared" si="113"/>
        <v>1.9914853759166813E-3</v>
      </c>
      <c r="AK66" s="30">
        <f t="shared" si="144"/>
        <v>4.0977858317725602E-2</v>
      </c>
      <c r="AL66" s="30">
        <f t="shared" si="145"/>
        <v>3.1182216063966539E-2</v>
      </c>
      <c r="AM66" s="12">
        <f t="shared" si="114"/>
        <v>1.2777804319019281E-3</v>
      </c>
      <c r="AN66" s="12">
        <f t="shared" si="159"/>
        <v>1.6791848723075934E-3</v>
      </c>
      <c r="AO66" s="12">
        <f t="shared" si="160"/>
        <v>9.7233059865989291E-4</v>
      </c>
      <c r="AP66" s="12">
        <f t="shared" si="146"/>
        <v>1.8073698339613086E-4</v>
      </c>
      <c r="AQ66" s="12">
        <f t="shared" si="117"/>
        <v>1.9914853759166813E-3</v>
      </c>
      <c r="AR66" s="12">
        <f t="shared" si="118"/>
        <v>4.1476483117363593E-2</v>
      </c>
      <c r="AT66" s="20" t="s">
        <v>36</v>
      </c>
      <c r="AU66" s="15">
        <v>1.08050722367157</v>
      </c>
      <c r="AV66" s="15">
        <v>1.0086628349697029</v>
      </c>
      <c r="AW66" s="12">
        <f t="shared" si="147"/>
        <v>0.95625128868690568</v>
      </c>
      <c r="AX66" s="12">
        <f t="shared" si="119"/>
        <v>5.2411546282797206E-2</v>
      </c>
      <c r="AY66" s="12">
        <f t="shared" si="120"/>
        <v>2.7469701837537935E-3</v>
      </c>
      <c r="AZ66" s="30">
        <f t="shared" si="148"/>
        <v>4.0977858317725602E-2</v>
      </c>
      <c r="BA66" s="31">
        <f t="shared" si="149"/>
        <v>1.9958338381327101E-2</v>
      </c>
      <c r="BB66" s="12">
        <f t="shared" si="121"/>
        <v>8.1784996244724684E-4</v>
      </c>
      <c r="BC66" s="12">
        <f t="shared" si="161"/>
        <v>1.6791848723075934E-3</v>
      </c>
      <c r="BD66" s="12">
        <f t="shared" si="162"/>
        <v>3.9833527094355447E-4</v>
      </c>
      <c r="BE66" s="12">
        <f t="shared" si="150"/>
        <v>1.0532107030960416E-3</v>
      </c>
      <c r="BF66" s="12">
        <f t="shared" si="124"/>
        <v>2.7469701837537935E-3</v>
      </c>
      <c r="BG66" s="12">
        <f t="shared" si="125"/>
        <v>5.1961413136007419E-2</v>
      </c>
      <c r="BI66" s="20" t="s">
        <v>36</v>
      </c>
      <c r="BJ66" s="15">
        <v>1.08050722367157</v>
      </c>
      <c r="BK66" s="15">
        <v>0.98204427106010195</v>
      </c>
      <c r="BL66" s="12">
        <f t="shared" si="151"/>
        <v>0.96887202813016793</v>
      </c>
      <c r="BM66" s="12">
        <f t="shared" si="126"/>
        <v>1.3172242929934019E-2</v>
      </c>
      <c r="BN66" s="12">
        <f t="shared" si="127"/>
        <v>1.7350798380519675E-4</v>
      </c>
      <c r="BO66" s="30">
        <f t="shared" si="152"/>
        <v>4.0977858317725602E-2</v>
      </c>
      <c r="BP66" s="30">
        <f t="shared" si="153"/>
        <v>1.4681096616376843E-2</v>
      </c>
      <c r="BQ66" s="12">
        <f t="shared" si="128"/>
        <v>6.0159989709473104E-4</v>
      </c>
      <c r="BR66" s="12">
        <f t="shared" si="163"/>
        <v>1.6791848723075934E-3</v>
      </c>
      <c r="BS66" s="12">
        <f t="shared" si="164"/>
        <v>2.1553459785939158E-4</v>
      </c>
      <c r="BT66" s="12">
        <f t="shared" si="154"/>
        <v>2.2766394470920987E-6</v>
      </c>
      <c r="BU66" s="12">
        <f t="shared" si="131"/>
        <v>1.7350798380519675E-4</v>
      </c>
      <c r="BV66" s="12">
        <f t="shared" si="132"/>
        <v>1.341308464201393E-2</v>
      </c>
    </row>
    <row r="67" spans="1:74" x14ac:dyDescent="0.25">
      <c r="A67" s="20" t="s">
        <v>37</v>
      </c>
      <c r="B67" s="15">
        <v>1.0503236330756975</v>
      </c>
      <c r="C67" s="15">
        <v>1.0144445023609374</v>
      </c>
      <c r="D67" s="12">
        <f t="shared" si="133"/>
        <v>1.0233429988299738</v>
      </c>
      <c r="E67" s="12">
        <f t="shared" si="134"/>
        <v>-8.8984964690363988E-3</v>
      </c>
      <c r="F67" s="12">
        <f t="shared" si="100"/>
        <v>7.9183239409453258E-5</v>
      </c>
      <c r="G67" s="30">
        <f t="shared" si="135"/>
        <v>1.0794267721853101E-2</v>
      </c>
      <c r="H67" s="30">
        <f t="shared" si="136"/>
        <v>-3.2652142929263661E-3</v>
      </c>
      <c r="I67" s="12">
        <f t="shared" si="101"/>
        <v>-3.5245597247068471E-5</v>
      </c>
      <c r="J67" s="12">
        <f t="shared" si="155"/>
        <v>1.1651621565103974E-4</v>
      </c>
      <c r="K67" s="12">
        <f t="shared" si="156"/>
        <v>1.0661624378730628E-5</v>
      </c>
      <c r="L67" s="12">
        <f t="shared" si="137"/>
        <v>3.1733868075678982E-5</v>
      </c>
      <c r="M67" s="12">
        <f t="shared" si="104"/>
        <v>7.9183239409453258E-5</v>
      </c>
      <c r="N67" s="12">
        <f t="shared" si="138"/>
        <v>8.7717922945284299E-3</v>
      </c>
      <c r="P67" s="20" t="s">
        <v>37</v>
      </c>
      <c r="Q67" s="15">
        <v>1.0503236330756975</v>
      </c>
      <c r="R67" s="15">
        <v>0.92189025673991165</v>
      </c>
      <c r="S67" s="12">
        <f t="shared" si="139"/>
        <v>0.99620710302180604</v>
      </c>
      <c r="T67" s="12">
        <f t="shared" si="105"/>
        <v>-7.4316846281894389E-2</v>
      </c>
      <c r="U67" s="12">
        <f t="shared" si="106"/>
        <v>5.5229936412867203E-3</v>
      </c>
      <c r="V67" s="30">
        <f t="shared" si="140"/>
        <v>1.0794267721853101E-2</v>
      </c>
      <c r="W67" s="31">
        <f t="shared" si="141"/>
        <v>-7.7636411048556786E-2</v>
      </c>
      <c r="X67" s="12">
        <f t="shared" si="107"/>
        <v>-8.3802820582195604E-4</v>
      </c>
      <c r="Y67" s="12">
        <f t="shared" si="157"/>
        <v>1.1651621565103974E-4</v>
      </c>
      <c r="Z67" s="12">
        <f t="shared" si="158"/>
        <v>6.0274123205004701E-3</v>
      </c>
      <c r="AA67" s="12">
        <f t="shared" si="142"/>
        <v>1.1019510240066377E-5</v>
      </c>
      <c r="AB67" s="12">
        <f t="shared" si="110"/>
        <v>5.5229936412867203E-3</v>
      </c>
      <c r="AC67" s="12">
        <f t="shared" si="111"/>
        <v>8.0613549973617998E-2</v>
      </c>
      <c r="AE67" s="20" t="s">
        <v>37</v>
      </c>
      <c r="AF67" s="15">
        <v>1.0503236330756975</v>
      </c>
      <c r="AG67" s="15">
        <v>0.998908174862711</v>
      </c>
      <c r="AH67" s="12">
        <f t="shared" si="143"/>
        <v>1.0412129344374499</v>
      </c>
      <c r="AI67" s="12">
        <f t="shared" si="112"/>
        <v>-4.2304759574738893E-2</v>
      </c>
      <c r="AJ67" s="12">
        <f t="shared" si="113"/>
        <v>1.7896926826764621E-3</v>
      </c>
      <c r="AK67" s="30">
        <f t="shared" si="144"/>
        <v>1.0794267721853101E-2</v>
      </c>
      <c r="AL67" s="30">
        <f t="shared" si="145"/>
        <v>-4.5846098095718824E-2</v>
      </c>
      <c r="AM67" s="12">
        <f t="shared" si="114"/>
        <v>-4.9487505684752862E-4</v>
      </c>
      <c r="AN67" s="12">
        <f t="shared" si="159"/>
        <v>1.1651621565103974E-4</v>
      </c>
      <c r="AO67" s="12">
        <f t="shared" si="160"/>
        <v>2.1018647106022729E-3</v>
      </c>
      <c r="AP67" s="12">
        <f t="shared" si="146"/>
        <v>1.2541078520176324E-5</v>
      </c>
      <c r="AQ67" s="12">
        <f t="shared" si="117"/>
        <v>1.7896926826764621E-3</v>
      </c>
      <c r="AR67" s="12">
        <f t="shared" si="118"/>
        <v>4.2350999460539225E-2</v>
      </c>
      <c r="AT67" s="20" t="s">
        <v>37</v>
      </c>
      <c r="AU67" s="15">
        <v>1.0503236330756975</v>
      </c>
      <c r="AV67" s="15">
        <v>1.0098523552188672</v>
      </c>
      <c r="AW67" s="12">
        <f t="shared" si="147"/>
        <v>0.98015576737453347</v>
      </c>
      <c r="AX67" s="12">
        <f t="shared" si="119"/>
        <v>2.9696587844333711E-2</v>
      </c>
      <c r="AY67" s="12">
        <f t="shared" si="120"/>
        <v>8.8188732959622871E-4</v>
      </c>
      <c r="AZ67" s="30">
        <f t="shared" si="148"/>
        <v>1.0794267721853101E-2</v>
      </c>
      <c r="BA67" s="31">
        <f t="shared" si="149"/>
        <v>2.1147858630491401E-2</v>
      </c>
      <c r="BB67" s="12">
        <f t="shared" si="121"/>
        <v>2.2827564780142587E-4</v>
      </c>
      <c r="BC67" s="12">
        <f t="shared" si="161"/>
        <v>1.1651621565103974E-4</v>
      </c>
      <c r="BD67" s="12">
        <f t="shared" si="162"/>
        <v>4.4723192465524964E-4</v>
      </c>
      <c r="BE67" s="12">
        <f t="shared" si="150"/>
        <v>7.3080771171600954E-5</v>
      </c>
      <c r="BF67" s="12">
        <f t="shared" si="124"/>
        <v>8.8188732959622871E-4</v>
      </c>
      <c r="BG67" s="12">
        <f t="shared" si="125"/>
        <v>2.9406861003851908E-2</v>
      </c>
      <c r="BI67" s="20" t="s">
        <v>37</v>
      </c>
      <c r="BJ67" s="15">
        <v>1.0503236330756975</v>
      </c>
      <c r="BK67" s="15">
        <v>1.0473806483649004</v>
      </c>
      <c r="BL67" s="12">
        <f t="shared" si="151"/>
        <v>0.96776063227371434</v>
      </c>
      <c r="BM67" s="12">
        <f t="shared" si="126"/>
        <v>7.9620016091186074E-2</v>
      </c>
      <c r="BN67" s="12">
        <f t="shared" si="127"/>
        <v>6.3393469623607293E-3</v>
      </c>
      <c r="BO67" s="30">
        <f t="shared" si="152"/>
        <v>1.0794267721853101E-2</v>
      </c>
      <c r="BP67" s="30">
        <f t="shared" si="153"/>
        <v>8.0017473921175308E-2</v>
      </c>
      <c r="BQ67" s="12">
        <f t="shared" si="128"/>
        <v>8.6373003593156496E-4</v>
      </c>
      <c r="BR67" s="12">
        <f t="shared" si="163"/>
        <v>1.1651621565103974E-4</v>
      </c>
      <c r="BS67" s="12">
        <f t="shared" si="164"/>
        <v>6.4027961327259705E-3</v>
      </c>
      <c r="BT67" s="12">
        <f t="shared" si="154"/>
        <v>1.5797272661975081E-7</v>
      </c>
      <c r="BU67" s="12">
        <f t="shared" si="131"/>
        <v>6.3393469623607293E-3</v>
      </c>
      <c r="BV67" s="12">
        <f t="shared" si="132"/>
        <v>7.601822337989865E-2</v>
      </c>
    </row>
    <row r="68" spans="1:74" x14ac:dyDescent="0.25">
      <c r="A68" s="20" t="s">
        <v>38</v>
      </c>
      <c r="B68" s="15">
        <v>1.0703723217463719</v>
      </c>
      <c r="C68" s="15">
        <v>1.0509950411678775</v>
      </c>
      <c r="D68" s="12">
        <f t="shared" si="133"/>
        <v>1.0338059522653644</v>
      </c>
      <c r="E68" s="12">
        <f t="shared" si="134"/>
        <v>1.7189088902513028E-2</v>
      </c>
      <c r="F68" s="12">
        <f t="shared" si="100"/>
        <v>2.9546477729849651E-4</v>
      </c>
      <c r="G68" s="30">
        <f t="shared" si="135"/>
        <v>3.0842956392527432E-2</v>
      </c>
      <c r="H68" s="30">
        <f t="shared" si="136"/>
        <v>3.328532451401367E-2</v>
      </c>
      <c r="I68" s="12">
        <f t="shared" si="101"/>
        <v>1.0266178124968479E-3</v>
      </c>
      <c r="J68" s="12">
        <f t="shared" si="155"/>
        <v>9.5128795903134879E-4</v>
      </c>
      <c r="K68" s="12">
        <f t="shared" si="156"/>
        <v>1.1079128280031994E-3</v>
      </c>
      <c r="L68" s="12">
        <f t="shared" si="137"/>
        <v>2.5908880086094146E-4</v>
      </c>
      <c r="M68" s="12">
        <f t="shared" si="104"/>
        <v>2.9546477729849651E-4</v>
      </c>
      <c r="N68" s="12">
        <f t="shared" si="138"/>
        <v>1.635506185016089E-2</v>
      </c>
      <c r="P68" s="20" t="s">
        <v>38</v>
      </c>
      <c r="Q68" s="15">
        <v>1.0703723217463719</v>
      </c>
      <c r="R68" s="15">
        <v>1.0068631609930048</v>
      </c>
      <c r="S68" s="12">
        <f t="shared" si="139"/>
        <v>0.99004152308216642</v>
      </c>
      <c r="T68" s="12">
        <f t="shared" si="105"/>
        <v>1.682163791083835E-2</v>
      </c>
      <c r="U68" s="12">
        <f t="shared" si="106"/>
        <v>2.82967502003354E-4</v>
      </c>
      <c r="V68" s="30">
        <f t="shared" si="140"/>
        <v>3.0842956392527432E-2</v>
      </c>
      <c r="W68" s="31">
        <f t="shared" si="141"/>
        <v>7.3364932045363318E-3</v>
      </c>
      <c r="X68" s="12">
        <f t="shared" si="107"/>
        <v>2.2627913998158792E-4</v>
      </c>
      <c r="Y68" s="12">
        <f t="shared" si="157"/>
        <v>9.5128795903134879E-4</v>
      </c>
      <c r="Z68" s="12">
        <f t="shared" si="158"/>
        <v>5.3824132540207777E-5</v>
      </c>
      <c r="AA68" s="12">
        <f t="shared" si="142"/>
        <v>8.9967970099489198E-5</v>
      </c>
      <c r="AB68" s="12">
        <f t="shared" si="110"/>
        <v>2.82967502003354E-4</v>
      </c>
      <c r="AC68" s="12">
        <f t="shared" si="111"/>
        <v>1.6706975249991513E-2</v>
      </c>
      <c r="AE68" s="20" t="s">
        <v>38</v>
      </c>
      <c r="AF68" s="15">
        <v>1.0703723217463719</v>
      </c>
      <c r="AG68" s="15">
        <v>0.99906074398651623</v>
      </c>
      <c r="AH68" s="12">
        <f t="shared" si="143"/>
        <v>1.0346354439291447</v>
      </c>
      <c r="AI68" s="12">
        <f t="shared" si="112"/>
        <v>-3.5574699942628518E-2</v>
      </c>
      <c r="AJ68" s="12">
        <f t="shared" si="113"/>
        <v>1.2655592760080535E-3</v>
      </c>
      <c r="AK68" s="30">
        <f t="shared" si="144"/>
        <v>3.0842956392527432E-2</v>
      </c>
      <c r="AL68" s="30">
        <f t="shared" si="145"/>
        <v>-4.5693528971913588E-2</v>
      </c>
      <c r="AM68" s="12">
        <f t="shared" si="114"/>
        <v>-1.4093235215014196E-3</v>
      </c>
      <c r="AN68" s="12">
        <f t="shared" si="159"/>
        <v>9.5128795903134879E-4</v>
      </c>
      <c r="AO68" s="12">
        <f t="shared" si="160"/>
        <v>2.0878985899071066E-3</v>
      </c>
      <c r="AP68" s="12">
        <f t="shared" si="146"/>
        <v>1.0239070092390224E-4</v>
      </c>
      <c r="AQ68" s="12">
        <f t="shared" si="117"/>
        <v>1.2655592760080535E-3</v>
      </c>
      <c r="AR68" s="12">
        <f t="shared" si="118"/>
        <v>3.5608145107049315E-2</v>
      </c>
      <c r="AT68" s="20" t="s">
        <v>38</v>
      </c>
      <c r="AU68" s="15">
        <v>1.0703723217463719</v>
      </c>
      <c r="AV68" s="15">
        <v>0.92678649715037265</v>
      </c>
      <c r="AW68" s="12">
        <f t="shared" si="147"/>
        <v>0.96427782039798804</v>
      </c>
      <c r="AX68" s="12">
        <f t="shared" si="119"/>
        <v>-3.7491323247615393E-2</v>
      </c>
      <c r="AY68" s="12">
        <f t="shared" si="120"/>
        <v>1.4055993188571865E-3</v>
      </c>
      <c r="AZ68" s="30">
        <f t="shared" si="148"/>
        <v>3.0842956392527432E-2</v>
      </c>
      <c r="BA68" s="31">
        <f t="shared" si="149"/>
        <v>-6.1917999438003135E-2</v>
      </c>
      <c r="BB68" s="12">
        <f t="shared" si="121"/>
        <v>-1.9097341565788687E-3</v>
      </c>
      <c r="BC68" s="12">
        <f t="shared" si="161"/>
        <v>9.5128795903134879E-4</v>
      </c>
      <c r="BD68" s="12">
        <f t="shared" si="162"/>
        <v>3.8338386544045566E-3</v>
      </c>
      <c r="BE68" s="12">
        <f t="shared" si="150"/>
        <v>5.9666250971005539E-4</v>
      </c>
      <c r="BF68" s="12">
        <f t="shared" si="124"/>
        <v>1.4055993188571865E-3</v>
      </c>
      <c r="BG68" s="12">
        <f t="shared" si="125"/>
        <v>4.0453031375501755E-2</v>
      </c>
      <c r="BI68" s="20" t="s">
        <v>38</v>
      </c>
      <c r="BJ68" s="15">
        <v>1.0703723217463719</v>
      </c>
      <c r="BK68" s="15">
        <v>1.0011615365469178</v>
      </c>
      <c r="BL68" s="12">
        <f t="shared" si="151"/>
        <v>0.96849884893634564</v>
      </c>
      <c r="BM68" s="12">
        <f t="shared" si="126"/>
        <v>3.2662687610572116E-2</v>
      </c>
      <c r="BN68" s="12">
        <f t="shared" si="127"/>
        <v>1.0668511619458213E-3</v>
      </c>
      <c r="BO68" s="30">
        <f t="shared" si="152"/>
        <v>3.0842956392527432E-2</v>
      </c>
      <c r="BP68" s="30">
        <f t="shared" si="153"/>
        <v>3.3798362103192647E-2</v>
      </c>
      <c r="BQ68" s="12">
        <f t="shared" si="128"/>
        <v>1.0424414084876225E-3</v>
      </c>
      <c r="BR68" s="12">
        <f t="shared" si="163"/>
        <v>9.5128795903134879E-4</v>
      </c>
      <c r="BS68" s="12">
        <f t="shared" si="164"/>
        <v>1.142329280858529E-3</v>
      </c>
      <c r="BT68" s="12">
        <f t="shared" si="154"/>
        <v>1.2897565531889002E-6</v>
      </c>
      <c r="BU68" s="12">
        <f t="shared" si="131"/>
        <v>1.0668511619458213E-3</v>
      </c>
      <c r="BV68" s="12">
        <f t="shared" si="132"/>
        <v>3.2624792721490492E-2</v>
      </c>
    </row>
    <row r="69" spans="1:74" x14ac:dyDescent="0.25">
      <c r="A69" s="20" t="s">
        <v>39</v>
      </c>
      <c r="B69" s="15">
        <v>1.0685244654595702</v>
      </c>
      <c r="C69" s="15">
        <v>1.0151582246432014</v>
      </c>
      <c r="D69" s="12">
        <f t="shared" si="133"/>
        <v>1.0328415982070174</v>
      </c>
      <c r="E69" s="12">
        <f t="shared" si="134"/>
        <v>-1.7683373563815996E-2</v>
      </c>
      <c r="F69" s="12">
        <f t="shared" si="100"/>
        <v>3.1270170059746646E-4</v>
      </c>
      <c r="G69" s="30">
        <f t="shared" si="135"/>
        <v>2.8995100105725813E-2</v>
      </c>
      <c r="H69" s="30">
        <f t="shared" si="136"/>
        <v>-2.5514920106624039E-3</v>
      </c>
      <c r="I69" s="12">
        <f t="shared" si="101"/>
        <v>-7.3980766268116037E-5</v>
      </c>
      <c r="J69" s="12">
        <f t="shared" si="155"/>
        <v>8.4071583014106105E-4</v>
      </c>
      <c r="K69" s="12">
        <f t="shared" si="156"/>
        <v>6.5101114804740766E-6</v>
      </c>
      <c r="L69" s="12">
        <f t="shared" si="137"/>
        <v>2.2897383933866998E-4</v>
      </c>
      <c r="M69" s="12">
        <f t="shared" si="104"/>
        <v>3.1270170059746646E-4</v>
      </c>
      <c r="N69" s="12">
        <f t="shared" si="138"/>
        <v>1.7419327484669879E-2</v>
      </c>
      <c r="P69" s="20" t="s">
        <v>39</v>
      </c>
      <c r="Q69" s="15">
        <v>1.0685244654595702</v>
      </c>
      <c r="R69" s="15">
        <v>0.97434239800705302</v>
      </c>
      <c r="S69" s="12">
        <f t="shared" si="139"/>
        <v>0.99060979494474988</v>
      </c>
      <c r="T69" s="12">
        <f t="shared" si="105"/>
        <v>-1.6267396937696854E-2</v>
      </c>
      <c r="U69" s="12">
        <f t="shared" si="106"/>
        <v>2.6462820312858897E-4</v>
      </c>
      <c r="V69" s="30">
        <f t="shared" si="140"/>
        <v>2.8995100105725813E-2</v>
      </c>
      <c r="W69" s="31">
        <f t="shared" si="141"/>
        <v>-2.5184269781415414E-2</v>
      </c>
      <c r="X69" s="12">
        <f t="shared" si="107"/>
        <v>-7.3022042340174548E-4</v>
      </c>
      <c r="Y69" s="12">
        <f t="shared" si="157"/>
        <v>8.4071583014106105E-4</v>
      </c>
      <c r="Z69" s="12">
        <f t="shared" si="158"/>
        <v>6.3424744442311355E-4</v>
      </c>
      <c r="AA69" s="12">
        <f t="shared" si="142"/>
        <v>7.9510621311045516E-5</v>
      </c>
      <c r="AB69" s="12">
        <f t="shared" si="110"/>
        <v>2.6462820312858897E-4</v>
      </c>
      <c r="AC69" s="12">
        <f t="shared" si="111"/>
        <v>1.6695770368784772E-2</v>
      </c>
      <c r="AE69" s="20" t="s">
        <v>39</v>
      </c>
      <c r="AF69" s="15">
        <v>1.0685244654595702</v>
      </c>
      <c r="AG69" s="15">
        <v>1.0366520240834955</v>
      </c>
      <c r="AH69" s="12">
        <f t="shared" si="143"/>
        <v>1.035241680944782</v>
      </c>
      <c r="AI69" s="12">
        <f t="shared" si="112"/>
        <v>1.4103431387135767E-3</v>
      </c>
      <c r="AJ69" s="12">
        <f t="shared" si="113"/>
        <v>1.9890677689164631E-6</v>
      </c>
      <c r="AK69" s="30">
        <f t="shared" si="144"/>
        <v>2.8995100105725813E-2</v>
      </c>
      <c r="AL69" s="30">
        <f t="shared" si="145"/>
        <v>-8.1022488749342703E-3</v>
      </c>
      <c r="AM69" s="12">
        <f t="shared" si="114"/>
        <v>-2.3492551721022352E-4</v>
      </c>
      <c r="AN69" s="12">
        <f t="shared" si="159"/>
        <v>8.4071583014106105E-4</v>
      </c>
      <c r="AO69" s="12">
        <f t="shared" si="160"/>
        <v>6.5646436831373647E-5</v>
      </c>
      <c r="AP69" s="12">
        <f t="shared" si="146"/>
        <v>9.0489406818116799E-5</v>
      </c>
      <c r="AQ69" s="12">
        <f t="shared" si="117"/>
        <v>1.9890677689164631E-6</v>
      </c>
      <c r="AR69" s="12">
        <f t="shared" si="118"/>
        <v>1.3604788356637433E-3</v>
      </c>
      <c r="AT69" s="20" t="s">
        <v>39</v>
      </c>
      <c r="AU69" s="15">
        <v>1.0685244654595702</v>
      </c>
      <c r="AV69" s="15">
        <v>0.96931052458826483</v>
      </c>
      <c r="AW69" s="12">
        <f t="shared" si="147"/>
        <v>0.96574126594418119</v>
      </c>
      <c r="AX69" s="12">
        <f t="shared" si="119"/>
        <v>3.5692586440836394E-3</v>
      </c>
      <c r="AY69" s="12">
        <f t="shared" si="120"/>
        <v>1.2739607268365779E-5</v>
      </c>
      <c r="AZ69" s="30">
        <f t="shared" si="148"/>
        <v>2.8995100105725813E-2</v>
      </c>
      <c r="BA69" s="31">
        <f t="shared" si="149"/>
        <v>-1.9393972000110948E-2</v>
      </c>
      <c r="BB69" s="12">
        <f t="shared" si="121"/>
        <v>-5.6233015959086037E-4</v>
      </c>
      <c r="BC69" s="12">
        <f t="shared" si="161"/>
        <v>8.4071583014106105E-4</v>
      </c>
      <c r="BD69" s="12">
        <f t="shared" si="162"/>
        <v>3.7612614994108744E-4</v>
      </c>
      <c r="BE69" s="12">
        <f t="shared" si="150"/>
        <v>5.2730996161847734E-4</v>
      </c>
      <c r="BF69" s="12">
        <f t="shared" si="124"/>
        <v>1.2739607268365779E-5</v>
      </c>
      <c r="BG69" s="12">
        <f t="shared" si="125"/>
        <v>3.6822654387248686E-3</v>
      </c>
      <c r="BI69" s="20" t="s">
        <v>39</v>
      </c>
      <c r="BJ69" s="15">
        <v>1.0685244654595702</v>
      </c>
      <c r="BK69" s="15">
        <v>0.94556921135902783</v>
      </c>
      <c r="BL69" s="12">
        <f t="shared" si="151"/>
        <v>0.96843080866082076</v>
      </c>
      <c r="BM69" s="12">
        <f t="shared" si="126"/>
        <v>-2.2861597301792935E-2</v>
      </c>
      <c r="BN69" s="12">
        <f t="shared" si="127"/>
        <v>5.2265263118934598E-4</v>
      </c>
      <c r="BO69" s="30">
        <f t="shared" si="152"/>
        <v>2.8995100105725813E-2</v>
      </c>
      <c r="BP69" s="30">
        <f t="shared" si="153"/>
        <v>-2.1793963084697276E-2</v>
      </c>
      <c r="BQ69" s="12">
        <f t="shared" si="128"/>
        <v>-6.3191814134129043E-4</v>
      </c>
      <c r="BR69" s="12">
        <f t="shared" si="163"/>
        <v>8.4071583014106105E-4</v>
      </c>
      <c r="BS69" s="12">
        <f t="shared" si="164"/>
        <v>4.7497682693714761E-4</v>
      </c>
      <c r="BT69" s="12">
        <f t="shared" si="154"/>
        <v>1.1398428215134602E-6</v>
      </c>
      <c r="BU69" s="12">
        <f t="shared" si="131"/>
        <v>5.2265263118934598E-4</v>
      </c>
      <c r="BV69" s="12">
        <f t="shared" si="132"/>
        <v>2.4177603317831066E-2</v>
      </c>
    </row>
    <row r="70" spans="1:74" x14ac:dyDescent="0.25">
      <c r="A70" s="20" t="s">
        <v>40</v>
      </c>
      <c r="B70" s="15">
        <v>1.0472037931260028</v>
      </c>
      <c r="C70" s="15">
        <v>1.0150374752131306</v>
      </c>
      <c r="D70" s="12">
        <f t="shared" si="133"/>
        <v>1.0217148255037416</v>
      </c>
      <c r="E70" s="12">
        <f t="shared" si="134"/>
        <v>-6.677350290611006E-3</v>
      </c>
      <c r="F70" s="12">
        <f t="shared" si="100"/>
        <v>4.4587006903522884E-5</v>
      </c>
      <c r="G70" s="30">
        <f t="shared" si="135"/>
        <v>7.6744277721583209E-3</v>
      </c>
      <c r="H70" s="30">
        <f t="shared" si="136"/>
        <v>-2.6722414407331918E-3</v>
      </c>
      <c r="I70" s="12">
        <f t="shared" si="101"/>
        <v>-2.0507923926675169E-5</v>
      </c>
      <c r="J70" s="12">
        <f t="shared" si="155"/>
        <v>5.8896841630074931E-5</v>
      </c>
      <c r="K70" s="12">
        <f t="shared" si="156"/>
        <v>7.1408743175718044E-6</v>
      </c>
      <c r="L70" s="12">
        <f t="shared" si="137"/>
        <v>1.6040896899369588E-5</v>
      </c>
      <c r="M70" s="12">
        <f t="shared" si="104"/>
        <v>4.4587006903522884E-5</v>
      </c>
      <c r="N70" s="12">
        <f t="shared" si="138"/>
        <v>6.5784273523585342E-3</v>
      </c>
      <c r="P70" s="20" t="s">
        <v>40</v>
      </c>
      <c r="Q70" s="15">
        <v>1.0472037931260028</v>
      </c>
      <c r="R70" s="15">
        <v>0.93848917948331068</v>
      </c>
      <c r="S70" s="12">
        <f t="shared" si="139"/>
        <v>0.99716654844612751</v>
      </c>
      <c r="T70" s="12">
        <f t="shared" si="105"/>
        <v>-5.8677368962816834E-2</v>
      </c>
      <c r="U70" s="12">
        <f t="shared" si="106"/>
        <v>3.4430336283985401E-3</v>
      </c>
      <c r="V70" s="30">
        <f t="shared" si="140"/>
        <v>7.6744277721583209E-3</v>
      </c>
      <c r="W70" s="31">
        <f t="shared" si="141"/>
        <v>-6.1037488305157761E-2</v>
      </c>
      <c r="X70" s="12">
        <f t="shared" si="107"/>
        <v>-4.6842779539189145E-4</v>
      </c>
      <c r="Y70" s="12">
        <f t="shared" si="157"/>
        <v>5.8896841630074931E-5</v>
      </c>
      <c r="Z70" s="12">
        <f t="shared" si="158"/>
        <v>3.7255749786022706E-3</v>
      </c>
      <c r="AA70" s="12">
        <f t="shared" si="142"/>
        <v>5.5701633100917707E-6</v>
      </c>
      <c r="AB70" s="12">
        <f t="shared" si="110"/>
        <v>3.4430336283985401E-3</v>
      </c>
      <c r="AC70" s="12">
        <f t="shared" si="111"/>
        <v>6.2523223757488519E-2</v>
      </c>
      <c r="AE70" s="20" t="s">
        <v>40</v>
      </c>
      <c r="AF70" s="15">
        <v>1.0472037931260028</v>
      </c>
      <c r="AG70" s="15">
        <v>1.0251168467580734</v>
      </c>
      <c r="AH70" s="12">
        <f t="shared" si="143"/>
        <v>1.0422364785701175</v>
      </c>
      <c r="AI70" s="12">
        <f t="shared" si="112"/>
        <v>-1.7119631812044123E-2</v>
      </c>
      <c r="AJ70" s="12">
        <f t="shared" si="113"/>
        <v>2.9308179337995315E-4</v>
      </c>
      <c r="AK70" s="30">
        <f t="shared" si="144"/>
        <v>7.6744277721583209E-3</v>
      </c>
      <c r="AL70" s="30">
        <f t="shared" si="145"/>
        <v>-1.9637426200356467E-2</v>
      </c>
      <c r="AM70" s="12">
        <f t="shared" si="114"/>
        <v>-1.5070600900572511E-4</v>
      </c>
      <c r="AN70" s="12">
        <f t="shared" si="159"/>
        <v>5.8896841630074931E-5</v>
      </c>
      <c r="AO70" s="12">
        <f t="shared" si="160"/>
        <v>3.8562850777444662E-4</v>
      </c>
      <c r="AP70" s="12">
        <f t="shared" si="146"/>
        <v>6.3392885818171323E-6</v>
      </c>
      <c r="AQ70" s="12">
        <f t="shared" si="117"/>
        <v>2.9308179337995315E-4</v>
      </c>
      <c r="AR70" s="12">
        <f t="shared" si="118"/>
        <v>1.6700176049379022E-2</v>
      </c>
      <c r="AT70" s="20" t="s">
        <v>40</v>
      </c>
      <c r="AU70" s="15">
        <v>1.0472037931260028</v>
      </c>
      <c r="AV70" s="15">
        <v>1.0160834293315095</v>
      </c>
      <c r="AW70" s="12">
        <f t="shared" si="147"/>
        <v>0.9826265849980832</v>
      </c>
      <c r="AX70" s="12">
        <f t="shared" si="119"/>
        <v>3.3456844333426328E-2</v>
      </c>
      <c r="AY70" s="12">
        <f t="shared" si="120"/>
        <v>1.1193604327511214E-3</v>
      </c>
      <c r="AZ70" s="30">
        <f t="shared" si="148"/>
        <v>7.6744277721583209E-3</v>
      </c>
      <c r="BA70" s="31">
        <f t="shared" si="149"/>
        <v>2.7378932743133744E-2</v>
      </c>
      <c r="BB70" s="12">
        <f t="shared" si="121"/>
        <v>2.1011764181596041E-4</v>
      </c>
      <c r="BC70" s="12">
        <f t="shared" si="161"/>
        <v>5.8896841630074931E-5</v>
      </c>
      <c r="BD70" s="12">
        <f t="shared" si="162"/>
        <v>7.4960595815304104E-4</v>
      </c>
      <c r="BE70" s="12">
        <f t="shared" si="150"/>
        <v>3.6941009299412929E-5</v>
      </c>
      <c r="BF70" s="12">
        <f t="shared" si="124"/>
        <v>1.1193604327511214E-3</v>
      </c>
      <c r="BG70" s="12">
        <f t="shared" si="125"/>
        <v>3.2927261057133748E-2</v>
      </c>
      <c r="BI70" s="20" t="s">
        <v>40</v>
      </c>
      <c r="BJ70" s="15">
        <v>1.0472037931260028</v>
      </c>
      <c r="BK70" s="15">
        <v>0.96653902081742216</v>
      </c>
      <c r="BL70" s="12">
        <f t="shared" si="151"/>
        <v>0.9676457560404883</v>
      </c>
      <c r="BM70" s="12">
        <f t="shared" si="126"/>
        <v>-1.1067352230661465E-3</v>
      </c>
      <c r="BN70" s="12">
        <f t="shared" si="127"/>
        <v>1.224862853975273E-6</v>
      </c>
      <c r="BO70" s="30">
        <f t="shared" si="152"/>
        <v>7.6744277721583209E-3</v>
      </c>
      <c r="BP70" s="30">
        <f t="shared" si="153"/>
        <v>-8.2415362630294808E-4</v>
      </c>
      <c r="BQ70" s="12">
        <f t="shared" si="128"/>
        <v>-6.3249074782243354E-6</v>
      </c>
      <c r="BR70" s="12">
        <f t="shared" si="163"/>
        <v>5.8896841630074931E-5</v>
      </c>
      <c r="BS70" s="12">
        <f t="shared" si="164"/>
        <v>6.7922919974829943E-7</v>
      </c>
      <c r="BT70" s="12">
        <f t="shared" si="154"/>
        <v>7.9852358829238857E-8</v>
      </c>
      <c r="BU70" s="12">
        <f t="shared" si="131"/>
        <v>1.224862853975273E-6</v>
      </c>
      <c r="BV70" s="12">
        <f t="shared" si="132"/>
        <v>1.1450497074915376E-3</v>
      </c>
    </row>
    <row r="71" spans="1:74" x14ac:dyDescent="0.25">
      <c r="A71" s="20" t="s">
        <v>41</v>
      </c>
      <c r="B71" s="15">
        <v>1.0418688283203368</v>
      </c>
      <c r="C71" s="15">
        <v>1.0221182137082105</v>
      </c>
      <c r="D71" s="12">
        <f t="shared" si="133"/>
        <v>1.0189306290279501</v>
      </c>
      <c r="E71" s="12">
        <f t="shared" si="134"/>
        <v>3.1875846802604801E-3</v>
      </c>
      <c r="F71" s="12">
        <f t="shared" si="100"/>
        <v>1.0160696093831308E-5</v>
      </c>
      <c r="G71" s="30">
        <f t="shared" si="135"/>
        <v>2.339462966492345E-3</v>
      </c>
      <c r="H71" s="30">
        <f t="shared" si="136"/>
        <v>4.4084970543467605E-3</v>
      </c>
      <c r="I71" s="12">
        <f t="shared" si="101"/>
        <v>1.0313515596534837E-5</v>
      </c>
      <c r="J71" s="12">
        <f t="shared" si="155"/>
        <v>5.4730869715891627E-6</v>
      </c>
      <c r="K71" s="12">
        <f t="shared" si="156"/>
        <v>1.9434846278184063E-5</v>
      </c>
      <c r="L71" s="12">
        <f t="shared" si="137"/>
        <v>1.4906270251969975E-6</v>
      </c>
      <c r="M71" s="12">
        <f t="shared" si="104"/>
        <v>1.0160696093831308E-5</v>
      </c>
      <c r="N71" s="12">
        <f t="shared" si="138"/>
        <v>3.1186066714299415E-3</v>
      </c>
      <c r="P71" s="20" t="s">
        <v>41</v>
      </c>
      <c r="Q71" s="15">
        <v>1.0418688283203368</v>
      </c>
      <c r="R71" s="15">
        <v>0.96781064064786448</v>
      </c>
      <c r="S71" s="12">
        <f t="shared" si="139"/>
        <v>0.99880721195907896</v>
      </c>
      <c r="T71" s="12">
        <f t="shared" si="105"/>
        <v>-3.0996571311214471E-2</v>
      </c>
      <c r="U71" s="12">
        <f t="shared" si="106"/>
        <v>9.60787433051204E-4</v>
      </c>
      <c r="V71" s="30">
        <f t="shared" si="140"/>
        <v>2.339462966492345E-3</v>
      </c>
      <c r="W71" s="31">
        <f t="shared" si="141"/>
        <v>-3.1716027140603953E-2</v>
      </c>
      <c r="X71" s="12">
        <f t="shared" si="107"/>
        <v>-7.4198470939709047E-5</v>
      </c>
      <c r="Y71" s="12">
        <f t="shared" si="157"/>
        <v>5.4730869715891627E-6</v>
      </c>
      <c r="Z71" s="12">
        <f t="shared" si="158"/>
        <v>1.0059063775835265E-3</v>
      </c>
      <c r="AA71" s="12">
        <f t="shared" si="142"/>
        <v>5.1761669044250675E-7</v>
      </c>
      <c r="AB71" s="12">
        <f t="shared" si="110"/>
        <v>9.60787433051204E-4</v>
      </c>
      <c r="AC71" s="12">
        <f t="shared" si="111"/>
        <v>3.2027516550618806E-2</v>
      </c>
      <c r="AE71" s="20" t="s">
        <v>41</v>
      </c>
      <c r="AF71" s="15">
        <v>1.0418688283203368</v>
      </c>
      <c r="AG71" s="15">
        <v>0.9942973227526003</v>
      </c>
      <c r="AH71" s="12">
        <f t="shared" si="143"/>
        <v>1.0439867516651722</v>
      </c>
      <c r="AI71" s="12">
        <f t="shared" si="112"/>
        <v>-4.9689428912571887E-2</v>
      </c>
      <c r="AJ71" s="12">
        <f t="shared" si="113"/>
        <v>2.4690393456575348E-3</v>
      </c>
      <c r="AK71" s="30">
        <f t="shared" si="144"/>
        <v>2.339462966492345E-3</v>
      </c>
      <c r="AL71" s="30">
        <f t="shared" si="145"/>
        <v>-5.0456950205829521E-2</v>
      </c>
      <c r="AM71" s="12">
        <f t="shared" si="114"/>
        <v>-1.1804216640868646E-4</v>
      </c>
      <c r="AN71" s="12">
        <f t="shared" si="159"/>
        <v>5.4730869715891627E-6</v>
      </c>
      <c r="AO71" s="12">
        <f t="shared" si="160"/>
        <v>2.5459038240735598E-3</v>
      </c>
      <c r="AP71" s="12">
        <f t="shared" si="146"/>
        <v>5.8908893560387043E-7</v>
      </c>
      <c r="AQ71" s="12">
        <f t="shared" si="117"/>
        <v>2.4690393456575348E-3</v>
      </c>
      <c r="AR71" s="12">
        <f t="shared" si="118"/>
        <v>4.9974416882680818E-2</v>
      </c>
      <c r="AT71" s="20" t="s">
        <v>41</v>
      </c>
      <c r="AU71" s="15">
        <v>1.0418688283203368</v>
      </c>
      <c r="AV71" s="15">
        <v>0.88618237698445979</v>
      </c>
      <c r="AW71" s="12">
        <f t="shared" si="147"/>
        <v>0.98685171361859014</v>
      </c>
      <c r="AX71" s="12">
        <f t="shared" si="119"/>
        <v>-0.10066933663413036</v>
      </c>
      <c r="AY71" s="12">
        <f t="shared" si="120"/>
        <v>1.013431533835586E-2</v>
      </c>
      <c r="AZ71" s="30">
        <f t="shared" si="148"/>
        <v>2.339462966492345E-3</v>
      </c>
      <c r="BA71" s="31">
        <f t="shared" si="149"/>
        <v>-0.102522119603916</v>
      </c>
      <c r="BB71" s="12">
        <f t="shared" si="121"/>
        <v>-2.3984670205966032E-4</v>
      </c>
      <c r="BC71" s="12">
        <f t="shared" si="161"/>
        <v>5.4730869715891627E-6</v>
      </c>
      <c r="BD71" s="12">
        <f t="shared" si="162"/>
        <v>1.0510785008079657E-2</v>
      </c>
      <c r="BE71" s="12">
        <f t="shared" si="150"/>
        <v>3.4328047331276882E-6</v>
      </c>
      <c r="BF71" s="12">
        <f t="shared" si="124"/>
        <v>1.013431533835586E-2</v>
      </c>
      <c r="BG71" s="12">
        <f t="shared" si="125"/>
        <v>0.11359889256282932</v>
      </c>
      <c r="BI71" s="20" t="s">
        <v>41</v>
      </c>
      <c r="BJ71" s="15">
        <v>1.0418688283203368</v>
      </c>
      <c r="BK71" s="15">
        <v>0.977164682609444</v>
      </c>
      <c r="BL71" s="12">
        <f t="shared" si="151"/>
        <v>0.96744931626436192</v>
      </c>
      <c r="BM71" s="12">
        <f t="shared" si="126"/>
        <v>9.7153663450820771E-3</v>
      </c>
      <c r="BN71" s="12">
        <f t="shared" si="127"/>
        <v>9.4388343219153475E-5</v>
      </c>
      <c r="BO71" s="30">
        <f t="shared" si="152"/>
        <v>2.339462966492345E-3</v>
      </c>
      <c r="BP71" s="30">
        <f t="shared" si="153"/>
        <v>9.8015081657188974E-3</v>
      </c>
      <c r="BQ71" s="12">
        <f t="shared" si="128"/>
        <v>2.2930265369471676E-5</v>
      </c>
      <c r="BR71" s="12">
        <f t="shared" si="163"/>
        <v>5.4730869715891627E-6</v>
      </c>
      <c r="BS71" s="12">
        <f t="shared" si="164"/>
        <v>9.6069562322654225E-5</v>
      </c>
      <c r="BT71" s="12">
        <f t="shared" si="154"/>
        <v>7.4204132626261194E-9</v>
      </c>
      <c r="BU71" s="12">
        <f t="shared" si="131"/>
        <v>9.4388343219153475E-5</v>
      </c>
      <c r="BV71" s="12">
        <f t="shared" si="132"/>
        <v>9.9424043029655244E-3</v>
      </c>
    </row>
    <row r="72" spans="1:74" x14ac:dyDescent="0.25">
      <c r="A72" s="21">
        <v>2016</v>
      </c>
      <c r="B72" s="15">
        <v>1.0742701972959416</v>
      </c>
      <c r="C72" s="15">
        <v>1.0125046859864979</v>
      </c>
      <c r="D72" s="12">
        <f t="shared" si="133"/>
        <v>1.0358401646291759</v>
      </c>
      <c r="E72" s="12">
        <f>C72-D72</f>
        <v>-2.3335478642678043E-2</v>
      </c>
      <c r="F72" s="12">
        <f>E72^2</f>
        <v>5.4454456348288307E-4</v>
      </c>
      <c r="G72" s="30">
        <f t="shared" si="135"/>
        <v>3.4740831942097206E-2</v>
      </c>
      <c r="H72" s="30">
        <f t="shared" si="136"/>
        <v>-5.2050306673658842E-3</v>
      </c>
      <c r="I72" s="12">
        <f>G72*H72</f>
        <v>-1.8082709566842026E-4</v>
      </c>
      <c r="J72" s="12">
        <f t="shared" si="155"/>
        <v>1.2069254040290415E-3</v>
      </c>
      <c r="K72" s="12">
        <f t="shared" si="156"/>
        <v>2.7092344248219341E-5</v>
      </c>
      <c r="L72" s="12">
        <f t="shared" si="137"/>
        <v>3.2871314378550077E-4</v>
      </c>
      <c r="M72" s="12">
        <f t="shared" si="104"/>
        <v>5.4454456348288307E-4</v>
      </c>
      <c r="N72" s="12">
        <f>ABS(E72/C72)</f>
        <v>2.3047279647838814E-2</v>
      </c>
      <c r="P72" s="21">
        <v>2016</v>
      </c>
      <c r="Q72" s="15">
        <v>1.0742701972959416</v>
      </c>
      <c r="R72" s="15">
        <v>0.99608549589749651</v>
      </c>
      <c r="S72" s="12">
        <f t="shared" si="139"/>
        <v>0.98884280810931169</v>
      </c>
      <c r="T72" s="12">
        <f>R72-S72</f>
        <v>7.2426877881848206E-3</v>
      </c>
      <c r="U72" s="12">
        <f>T72^2</f>
        <v>5.245652639712153E-5</v>
      </c>
      <c r="V72" s="30">
        <f t="shared" si="140"/>
        <v>3.4740831942097206E-2</v>
      </c>
      <c r="W72" s="31">
        <f t="shared" si="141"/>
        <v>-3.441171890971928E-3</v>
      </c>
      <c r="X72" s="12">
        <f>V72*W72</f>
        <v>-1.195491743481246E-4</v>
      </c>
      <c r="Y72" s="12">
        <f t="shared" si="157"/>
        <v>1.2069254040290415E-3</v>
      </c>
      <c r="Z72" s="12">
        <f t="shared" si="158"/>
        <v>1.1841663983215314E-5</v>
      </c>
      <c r="AA72" s="12">
        <f t="shared" si="142"/>
        <v>1.1414485764391134E-4</v>
      </c>
      <c r="AB72" s="12">
        <f t="shared" si="110"/>
        <v>5.245652639712153E-5</v>
      </c>
      <c r="AC72" s="12">
        <f>ABS(T72/R72)</f>
        <v>7.271150737576987E-3</v>
      </c>
      <c r="AE72" s="21">
        <v>2016</v>
      </c>
      <c r="AF72" s="15">
        <v>1.0742701972959416</v>
      </c>
      <c r="AG72" s="15">
        <v>0.9992155242539833</v>
      </c>
      <c r="AH72" s="12">
        <f t="shared" si="143"/>
        <v>1.0333566451083844</v>
      </c>
      <c r="AI72" s="12">
        <f>AG72-AH72</f>
        <v>-3.414112085440113E-2</v>
      </c>
      <c r="AJ72" s="12">
        <f>AI72^2</f>
        <v>1.1656161331948238E-3</v>
      </c>
      <c r="AK72" s="30">
        <f t="shared" si="144"/>
        <v>3.4740831942097206E-2</v>
      </c>
      <c r="AL72" s="30">
        <f t="shared" si="145"/>
        <v>-4.5538748704446519E-2</v>
      </c>
      <c r="AM72" s="12">
        <f>AK72*AL72</f>
        <v>-1.5820540155945734E-3</v>
      </c>
      <c r="AN72" s="12">
        <f t="shared" si="159"/>
        <v>1.2069254040290415E-3</v>
      </c>
      <c r="AO72" s="12">
        <f t="shared" si="160"/>
        <v>2.0737776335667296E-3</v>
      </c>
      <c r="AP72" s="12">
        <f t="shared" si="146"/>
        <v>1.2990592060813027E-4</v>
      </c>
      <c r="AQ72" s="12">
        <f t="shared" si="117"/>
        <v>1.1656161331948238E-3</v>
      </c>
      <c r="AR72" s="12">
        <f>ABS(AI72/AG72)</f>
        <v>3.4167924762669166E-2</v>
      </c>
      <c r="AT72" s="21">
        <v>2016</v>
      </c>
      <c r="AU72" s="15">
        <v>1.0742701972959416</v>
      </c>
      <c r="AV72" s="15">
        <v>0.81205373053619923</v>
      </c>
      <c r="AW72" s="12">
        <f t="shared" si="147"/>
        <v>0.96119082242451104</v>
      </c>
      <c r="AX72" s="12">
        <f>AV72-AW72</f>
        <v>-0.14913709188831181</v>
      </c>
      <c r="AY72" s="12">
        <f>AX72^2</f>
        <v>2.2241872176902763E-2</v>
      </c>
      <c r="AZ72" s="30">
        <f t="shared" si="148"/>
        <v>3.4740831942097206E-2</v>
      </c>
      <c r="BA72" s="31">
        <f t="shared" si="149"/>
        <v>-0.17665076605217656</v>
      </c>
      <c r="BB72" s="12">
        <f>AZ72*BA72</f>
        <v>-6.1369945758613957E-3</v>
      </c>
      <c r="BC72" s="12">
        <f t="shared" si="161"/>
        <v>1.2069254040290415E-3</v>
      </c>
      <c r="BD72" s="12">
        <f t="shared" si="162"/>
        <v>3.1205493146820813E-2</v>
      </c>
      <c r="BE72" s="12">
        <f t="shared" si="150"/>
        <v>7.5700226599531822E-4</v>
      </c>
      <c r="BF72" s="12">
        <f t="shared" si="124"/>
        <v>2.2241872176902763E-2</v>
      </c>
      <c r="BG72" s="12">
        <f>ABS(AX72/AV72)</f>
        <v>0.18365421680882688</v>
      </c>
      <c r="BI72" s="21">
        <v>2016</v>
      </c>
      <c r="BJ72" s="15">
        <v>1.0742701972959416</v>
      </c>
      <c r="BK72" s="15">
        <v>0.9153112104702007</v>
      </c>
      <c r="BL72" s="12">
        <f t="shared" si="151"/>
        <v>0.96864237336963011</v>
      </c>
      <c r="BM72" s="12">
        <f>BK72-BL72</f>
        <v>-5.3331162899429407E-2</v>
      </c>
      <c r="BN72" s="12">
        <f>BM72^2</f>
        <v>2.8442129362054756E-3</v>
      </c>
      <c r="BO72" s="30">
        <f t="shared" si="152"/>
        <v>3.4740831942097206E-2</v>
      </c>
      <c r="BP72" s="30">
        <f t="shared" si="153"/>
        <v>-5.2051963973524407E-2</v>
      </c>
      <c r="BQ72" s="12">
        <f>BO72*BP72</f>
        <v>-1.8083285326603096E-3</v>
      </c>
      <c r="BR72" s="12">
        <f t="shared" si="163"/>
        <v>1.2069254040290415E-3</v>
      </c>
      <c r="BS72" s="12">
        <f t="shared" si="164"/>
        <v>2.7094069535010829E-3</v>
      </c>
      <c r="BT72" s="12">
        <f t="shared" si="154"/>
        <v>1.6363498920365076E-6</v>
      </c>
      <c r="BU72" s="12">
        <f t="shared" si="131"/>
        <v>2.8442129362054756E-3</v>
      </c>
      <c r="BV72" s="12">
        <f>ABS(BM72/BK72)</f>
        <v>5.8265606593011006E-2</v>
      </c>
    </row>
    <row r="73" spans="1:74" x14ac:dyDescent="0.25">
      <c r="A73" s="21">
        <v>2017</v>
      </c>
      <c r="B73" s="15">
        <v>1.056587856028371</v>
      </c>
      <c r="C73" s="15">
        <v>0.99110160906548639</v>
      </c>
      <c r="D73" s="12">
        <f t="shared" si="133"/>
        <v>1.0266121539422779</v>
      </c>
      <c r="E73" s="12">
        <f t="shared" ref="E73:E75" si="165">C73-D73</f>
        <v>-3.5510544876791506E-2</v>
      </c>
      <c r="F73" s="12">
        <f t="shared" ref="F73:F75" si="166">E73^2</f>
        <v>1.2609987974466234E-3</v>
      </c>
      <c r="G73" s="30">
        <f t="shared" si="135"/>
        <v>1.7058490674526583E-2</v>
      </c>
      <c r="H73" s="30">
        <f t="shared" si="136"/>
        <v>-2.6608107588377394E-2</v>
      </c>
      <c r="I73" s="12">
        <f t="shared" ref="I73:I75" si="167">G73*H73</f>
        <v>-4.538941551631358E-4</v>
      </c>
      <c r="J73" s="12">
        <f t="shared" ref="J73:J75" si="168">G73^2</f>
        <v>2.9099210409291041E-4</v>
      </c>
      <c r="K73" s="12">
        <f t="shared" ref="K73:K75" si="169">H73^2</f>
        <v>7.0799138943466663E-4</v>
      </c>
      <c r="L73" s="12">
        <f t="shared" si="137"/>
        <v>7.9253389674145987E-5</v>
      </c>
      <c r="M73" s="12">
        <f t="shared" si="104"/>
        <v>1.2609987974466234E-3</v>
      </c>
      <c r="N73" s="12">
        <f t="shared" ref="N73:N74" si="170">ABS(E73/C73)</f>
        <v>3.5829368605580753E-2</v>
      </c>
      <c r="P73" s="21">
        <v>2017</v>
      </c>
      <c r="Q73" s="15">
        <v>1.056587856028371</v>
      </c>
      <c r="R73" s="15">
        <v>1.0059438446192865</v>
      </c>
      <c r="S73" s="12">
        <f t="shared" si="139"/>
        <v>0.99428066443976904</v>
      </c>
      <c r="T73" s="12">
        <f t="shared" ref="T73:T75" si="171">R73-S73</f>
        <v>1.1663180179517507E-2</v>
      </c>
      <c r="U73" s="12">
        <f t="shared" ref="U73:U75" si="172">T73^2</f>
        <v>1.3602977189989003E-4</v>
      </c>
      <c r="V73" s="30">
        <f t="shared" si="140"/>
        <v>1.7058490674526583E-2</v>
      </c>
      <c r="W73" s="31">
        <f t="shared" si="141"/>
        <v>6.4171768308181054E-3</v>
      </c>
      <c r="X73" s="12">
        <f t="shared" ref="X73:X75" si="173">V73*W73</f>
        <v>1.094673511252987E-4</v>
      </c>
      <c r="Y73" s="12">
        <f t="shared" ref="Y73:Y75" si="174">V73^2</f>
        <v>2.9099210409291041E-4</v>
      </c>
      <c r="Z73" s="12">
        <f t="shared" ref="Z73:Z75" si="175">W73^2</f>
        <v>4.1180158477988703E-5</v>
      </c>
      <c r="AA73" s="12">
        <f t="shared" si="142"/>
        <v>2.7520551134565337E-5</v>
      </c>
      <c r="AB73" s="12">
        <f t="shared" si="110"/>
        <v>1.3602977189989003E-4</v>
      </c>
      <c r="AC73" s="12">
        <f t="shared" ref="AC73:AC74" si="176">ABS(T73/R73)</f>
        <v>1.1594265665924523E-2</v>
      </c>
      <c r="AE73" s="21">
        <v>2017</v>
      </c>
      <c r="AF73" s="15">
        <v>1.056587856028371</v>
      </c>
      <c r="AG73" s="15">
        <v>1.0056452193013969</v>
      </c>
      <c r="AH73" s="12">
        <f t="shared" si="143"/>
        <v>1.039157794189131</v>
      </c>
      <c r="AI73" s="12">
        <f t="shared" ref="AI73:AI75" si="177">AG73-AH73</f>
        <v>-3.351257488773407E-2</v>
      </c>
      <c r="AJ73" s="12">
        <f t="shared" ref="AJ73:AJ75" si="178">AI73^2</f>
        <v>1.1230926756059841E-3</v>
      </c>
      <c r="AK73" s="30">
        <f t="shared" si="144"/>
        <v>1.7058490674526583E-2</v>
      </c>
      <c r="AL73" s="30">
        <f t="shared" si="145"/>
        <v>-3.9109053657032877E-2</v>
      </c>
      <c r="AM73" s="12">
        <f t="shared" ref="AM73:AM75" si="179">AK73*AL73</f>
        <v>-6.6714142709805506E-4</v>
      </c>
      <c r="AN73" s="12">
        <f t="shared" ref="AN73:AN75" si="180">AK73^2</f>
        <v>2.9099210409291041E-4</v>
      </c>
      <c r="AO73" s="12">
        <f t="shared" ref="AO73:AO75" si="181">AL73^2</f>
        <v>1.5295180779486767E-3</v>
      </c>
      <c r="AP73" s="12">
        <f t="shared" si="146"/>
        <v>3.132057461521229E-5</v>
      </c>
      <c r="AQ73" s="12">
        <f t="shared" si="117"/>
        <v>1.1230926756059841E-3</v>
      </c>
      <c r="AR73" s="12">
        <f t="shared" ref="AR73:AR74" si="182">ABS(AI73/AG73)</f>
        <v>3.3324451053438738E-2</v>
      </c>
      <c r="AT73" s="21">
        <v>2017</v>
      </c>
      <c r="AU73" s="15">
        <v>1.056587856028371</v>
      </c>
      <c r="AV73" s="15">
        <v>1.0634950662873055</v>
      </c>
      <c r="AW73" s="12">
        <f t="shared" si="147"/>
        <v>0.97519469478142695</v>
      </c>
      <c r="AX73" s="12">
        <f t="shared" ref="AX73:AX75" si="183">AV73-AW73</f>
        <v>8.830037150587855E-2</v>
      </c>
      <c r="AY73" s="12">
        <f t="shared" ref="AY73:AY75" si="184">AX73^2</f>
        <v>7.7969556080761688E-3</v>
      </c>
      <c r="AZ73" s="30">
        <f t="shared" si="148"/>
        <v>1.7058490674526583E-2</v>
      </c>
      <c r="BA73" s="31">
        <f t="shared" si="149"/>
        <v>7.4790569698929721E-2</v>
      </c>
      <c r="BB73" s="12">
        <f t="shared" ref="BB73:BB75" si="185">AZ73*BA73</f>
        <v>1.2758142357517232E-3</v>
      </c>
      <c r="BC73" s="12">
        <f t="shared" ref="BC73:BC75" si="186">AZ73^2</f>
        <v>2.9099210409291041E-4</v>
      </c>
      <c r="BD73" s="12">
        <f t="shared" ref="BD73:BD75" si="187">BA73^2</f>
        <v>5.5936293158904641E-3</v>
      </c>
      <c r="BE73" s="12">
        <f t="shared" si="150"/>
        <v>1.8251474486303783E-4</v>
      </c>
      <c r="BF73" s="12">
        <f t="shared" si="124"/>
        <v>7.7969556080761688E-3</v>
      </c>
      <c r="BG73" s="12">
        <f t="shared" ref="BG73:BG74" si="188">ABS(AX73/AV73)</f>
        <v>8.3028473102501457E-2</v>
      </c>
      <c r="BI73" s="21">
        <v>2017</v>
      </c>
      <c r="BJ73" s="15">
        <v>1.056587856028371</v>
      </c>
      <c r="BK73" s="15">
        <v>1.019816407389553</v>
      </c>
      <c r="BL73" s="12">
        <f t="shared" si="151"/>
        <v>0.96799128844470195</v>
      </c>
      <c r="BM73" s="12">
        <f t="shared" ref="BM73:BM75" si="189">BK73-BL73</f>
        <v>5.182511894485109E-2</v>
      </c>
      <c r="BN73" s="12">
        <f t="shared" ref="BN73:BN75" si="190">BM73^2</f>
        <v>2.6858429536479635E-3</v>
      </c>
      <c r="BO73" s="30">
        <f t="shared" si="152"/>
        <v>1.7058490674526583E-2</v>
      </c>
      <c r="BP73" s="30">
        <f t="shared" si="153"/>
        <v>5.2453232945827932E-2</v>
      </c>
      <c r="BQ73" s="12">
        <f t="shared" ref="BQ73:BQ75" si="191">BO73*BP73</f>
        <v>8.9477298505517627E-4</v>
      </c>
      <c r="BR73" s="12">
        <f t="shared" ref="BR73:BR75" si="192">BO73^2</f>
        <v>2.9099210409291041E-4</v>
      </c>
      <c r="BS73" s="12">
        <f t="shared" ref="BS73:BS75" si="193">BP73^2</f>
        <v>2.7513416464692887E-3</v>
      </c>
      <c r="BT73" s="12">
        <f t="shared" si="154"/>
        <v>3.9452719822313709E-7</v>
      </c>
      <c r="BU73" s="12">
        <f t="shared" si="131"/>
        <v>2.6858429536479635E-3</v>
      </c>
      <c r="BV73" s="12">
        <f t="shared" ref="BV73:BV74" si="194">ABS(BM73/BK73)</f>
        <v>5.0818087029516429E-2</v>
      </c>
    </row>
    <row r="74" spans="1:74" x14ac:dyDescent="0.25">
      <c r="A74" s="21">
        <v>2018</v>
      </c>
      <c r="B74" s="15">
        <v>1.0662041726894278</v>
      </c>
      <c r="C74" s="15">
        <v>1.1043279510434871</v>
      </c>
      <c r="D74" s="12">
        <f t="shared" si="133"/>
        <v>1.0316306903212571</v>
      </c>
      <c r="E74" s="12">
        <f t="shared" si="165"/>
        <v>7.2697260722230039E-2</v>
      </c>
      <c r="F74" s="12">
        <f t="shared" si="166"/>
        <v>5.2848917165158908E-3</v>
      </c>
      <c r="G74" s="30">
        <f t="shared" si="135"/>
        <v>2.6674807335583361E-2</v>
      </c>
      <c r="H74" s="30">
        <f t="shared" si="136"/>
        <v>8.661823438962335E-2</v>
      </c>
      <c r="I74" s="12">
        <f t="shared" si="167"/>
        <v>2.310524714091604E-3</v>
      </c>
      <c r="J74" s="12">
        <f t="shared" si="168"/>
        <v>7.1154534639049187E-4</v>
      </c>
      <c r="K74" s="12">
        <f t="shared" si="169"/>
        <v>7.5027185287757292E-3</v>
      </c>
      <c r="L74" s="12">
        <f t="shared" si="137"/>
        <v>1.9379350784825796E-4</v>
      </c>
      <c r="M74" s="12">
        <f t="shared" si="104"/>
        <v>5.2848917165158908E-3</v>
      </c>
      <c r="N74" s="12">
        <f t="shared" si="170"/>
        <v>6.5829412950689059E-2</v>
      </c>
      <c r="P74" s="21">
        <v>2018</v>
      </c>
      <c r="Q74" s="15">
        <v>1.0662041726894278</v>
      </c>
      <c r="R74" s="15">
        <v>0.9429172309458248</v>
      </c>
      <c r="S74" s="12">
        <f t="shared" si="139"/>
        <v>0.99132335535723748</v>
      </c>
      <c r="T74" s="12">
        <f t="shared" si="171"/>
        <v>-4.8406124411412677E-2</v>
      </c>
      <c r="U74" s="12">
        <f t="shared" si="172"/>
        <v>2.3431528805331623E-3</v>
      </c>
      <c r="V74" s="30">
        <f t="shared" si="140"/>
        <v>2.6674807335583361E-2</v>
      </c>
      <c r="W74" s="31">
        <f t="shared" si="141"/>
        <v>-5.6609436842643635E-2</v>
      </c>
      <c r="X74" s="12">
        <f t="shared" si="173"/>
        <v>-1.5100458211533933E-3</v>
      </c>
      <c r="Y74" s="12">
        <f t="shared" si="174"/>
        <v>7.1154534639049187E-4</v>
      </c>
      <c r="Z74" s="12">
        <f t="shared" si="175"/>
        <v>3.2046283396412584E-3</v>
      </c>
      <c r="AA74" s="12">
        <f t="shared" si="142"/>
        <v>6.7294334844388365E-5</v>
      </c>
      <c r="AB74" s="12">
        <f t="shared" si="110"/>
        <v>2.3431528805331623E-3</v>
      </c>
      <c r="AC74" s="12">
        <f t="shared" si="176"/>
        <v>5.1336557253129508E-2</v>
      </c>
      <c r="AE74" s="21">
        <v>2018</v>
      </c>
      <c r="AF74" s="15">
        <v>1.0662041726894278</v>
      </c>
      <c r="AG74" s="15">
        <v>1.0172743983812602</v>
      </c>
      <c r="AH74" s="12">
        <f t="shared" si="143"/>
        <v>1.0360029129596431</v>
      </c>
      <c r="AI74" s="12">
        <f t="shared" si="177"/>
        <v>-1.8728514578382871E-2</v>
      </c>
      <c r="AJ74" s="12">
        <f t="shared" si="178"/>
        <v>3.5075725831269972E-4</v>
      </c>
      <c r="AK74" s="30">
        <f t="shared" si="144"/>
        <v>2.6674807335583361E-2</v>
      </c>
      <c r="AL74" s="30">
        <f t="shared" si="145"/>
        <v>-2.7479874577169605E-2</v>
      </c>
      <c r="AM74" s="12">
        <f t="shared" si="179"/>
        <v>-7.3302035995199456E-4</v>
      </c>
      <c r="AN74" s="12">
        <f t="shared" si="180"/>
        <v>7.1154534639049187E-4</v>
      </c>
      <c r="AO74" s="12">
        <f t="shared" si="181"/>
        <v>7.5514350677697239E-4</v>
      </c>
      <c r="AP74" s="12">
        <f t="shared" si="146"/>
        <v>7.6586301828364549E-5</v>
      </c>
      <c r="AQ74" s="12">
        <f t="shared" si="117"/>
        <v>3.5075725831269972E-4</v>
      </c>
      <c r="AR74" s="12">
        <f t="shared" si="182"/>
        <v>1.841048453414797E-2</v>
      </c>
      <c r="AT74" s="21">
        <v>2018</v>
      </c>
      <c r="AU74" s="15">
        <v>1.0662041726894278</v>
      </c>
      <c r="AV74" s="15">
        <v>0.97606534393459643</v>
      </c>
      <c r="AW74" s="12">
        <f t="shared" si="147"/>
        <v>0.96757886670598425</v>
      </c>
      <c r="AX74" s="12">
        <f t="shared" si="183"/>
        <v>8.486477228612177E-3</v>
      </c>
      <c r="AY74" s="12">
        <f t="shared" si="184"/>
        <v>7.2020295751753022E-5</v>
      </c>
      <c r="AZ74" s="30">
        <f t="shared" si="148"/>
        <v>2.6674807335583361E-2</v>
      </c>
      <c r="BA74" s="31">
        <f t="shared" si="149"/>
        <v>-1.2639152653779351E-2</v>
      </c>
      <c r="BB74" s="12">
        <f t="shared" si="185"/>
        <v>-3.3714696192459133E-4</v>
      </c>
      <c r="BC74" s="12">
        <f t="shared" si="186"/>
        <v>7.1154534639049187E-4</v>
      </c>
      <c r="BD74" s="12">
        <f t="shared" si="187"/>
        <v>1.5974817980553759E-4</v>
      </c>
      <c r="BE74" s="12">
        <f t="shared" si="150"/>
        <v>4.4629223792779388E-4</v>
      </c>
      <c r="BF74" s="12">
        <f t="shared" si="124"/>
        <v>7.2020295751753022E-5</v>
      </c>
      <c r="BG74" s="12">
        <f t="shared" si="188"/>
        <v>8.6945789862823298E-3</v>
      </c>
      <c r="BI74" s="21">
        <v>2018</v>
      </c>
      <c r="BJ74" s="15">
        <v>1.0662041726894278</v>
      </c>
      <c r="BK74" s="15">
        <v>0.96847456697696666</v>
      </c>
      <c r="BL74" s="12">
        <f t="shared" si="151"/>
        <v>0.96834537270971</v>
      </c>
      <c r="BM74" s="12">
        <f t="shared" si="189"/>
        <v>1.2919426725666039E-4</v>
      </c>
      <c r="BN74" s="12">
        <f t="shared" si="190"/>
        <v>1.669115869198539E-8</v>
      </c>
      <c r="BO74" s="30">
        <f t="shared" si="152"/>
        <v>2.6674807335583361E-2</v>
      </c>
      <c r="BP74" s="30">
        <f t="shared" si="153"/>
        <v>1.1113925332415509E-3</v>
      </c>
      <c r="BQ74" s="12">
        <f t="shared" si="191"/>
        <v>2.9646181698424295E-5</v>
      </c>
      <c r="BR74" s="12">
        <f t="shared" si="192"/>
        <v>7.1154534639049187E-4</v>
      </c>
      <c r="BS74" s="12">
        <f t="shared" si="193"/>
        <v>1.2351933629450716E-6</v>
      </c>
      <c r="BT74" s="12">
        <f t="shared" si="154"/>
        <v>9.6471343370372553E-7</v>
      </c>
      <c r="BU74" s="12">
        <f t="shared" si="131"/>
        <v>1.669115869198539E-8</v>
      </c>
      <c r="BV74" s="12">
        <f t="shared" si="194"/>
        <v>1.3339975221025399E-4</v>
      </c>
    </row>
    <row r="75" spans="1:74" x14ac:dyDescent="0.25">
      <c r="A75" s="21">
        <v>2019</v>
      </c>
      <c r="B75" s="15">
        <v>1.0526873025844194</v>
      </c>
      <c r="C75" s="15">
        <v>1.0312364943310151</v>
      </c>
      <c r="D75" s="12">
        <f t="shared" si="133"/>
        <v>1.0245765440464538</v>
      </c>
      <c r="E75" s="12">
        <f t="shared" si="165"/>
        <v>6.6599502845612335E-3</v>
      </c>
      <c r="F75" s="12">
        <f t="shared" si="166"/>
        <v>4.4354937792827256E-5</v>
      </c>
      <c r="G75" s="30">
        <f t="shared" si="135"/>
        <v>1.3157937230575012E-2</v>
      </c>
      <c r="H75" s="30">
        <f t="shared" si="136"/>
        <v>1.3526777677151269E-2</v>
      </c>
      <c r="I75" s="12">
        <f t="shared" si="167"/>
        <v>1.7798449160789966E-4</v>
      </c>
      <c r="J75" s="12">
        <f t="shared" si="168"/>
        <v>1.7313131216375202E-4</v>
      </c>
      <c r="K75" s="12">
        <f t="shared" si="169"/>
        <v>1.8297371432707789E-4</v>
      </c>
      <c r="L75" s="12">
        <f t="shared" si="137"/>
        <v>4.7153318439624869E-5</v>
      </c>
      <c r="M75" s="12">
        <f t="shared" si="104"/>
        <v>4.4354937792827256E-5</v>
      </c>
      <c r="N75" s="12">
        <f>ABS(E75/C75)</f>
        <v>6.4582181887207976E-3</v>
      </c>
      <c r="P75" s="21">
        <v>2019</v>
      </c>
      <c r="Q75" s="15">
        <v>1.0526873025844194</v>
      </c>
      <c r="R75" s="15">
        <v>0.94338332394482804</v>
      </c>
      <c r="S75" s="12">
        <f t="shared" si="139"/>
        <v>0.99548020294637962</v>
      </c>
      <c r="T75" s="12">
        <f t="shared" si="171"/>
        <v>-5.2096879001551577E-2</v>
      </c>
      <c r="U75" s="12">
        <f t="shared" si="172"/>
        <v>2.7140848017023055E-3</v>
      </c>
      <c r="V75" s="30">
        <f t="shared" si="140"/>
        <v>1.3157937230575012E-2</v>
      </c>
      <c r="W75" s="31">
        <f t="shared" si="141"/>
        <v>-5.6143343843640392E-2</v>
      </c>
      <c r="X75" s="12">
        <f t="shared" si="173"/>
        <v>-7.3873059420921032E-4</v>
      </c>
      <c r="Y75" s="12">
        <f t="shared" si="174"/>
        <v>1.7313131216375202E-4</v>
      </c>
      <c r="Z75" s="12">
        <f t="shared" si="175"/>
        <v>3.1520750579452335E-3</v>
      </c>
      <c r="AA75" s="12">
        <f t="shared" si="142"/>
        <v>1.6373877718260859E-5</v>
      </c>
      <c r="AB75" s="12">
        <f t="shared" si="110"/>
        <v>2.7140848017023055E-3</v>
      </c>
      <c r="AC75" s="12">
        <f>ABS(T75/R75)</f>
        <v>5.5223447011660723E-2</v>
      </c>
      <c r="AE75" s="21">
        <v>2019</v>
      </c>
      <c r="AF75" s="15">
        <v>1.0526873025844194</v>
      </c>
      <c r="AG75" s="15">
        <v>1.0279816321948902</v>
      </c>
      <c r="AH75" s="12">
        <f t="shared" si="143"/>
        <v>1.0404374715623579</v>
      </c>
      <c r="AI75" s="12">
        <f t="shared" si="177"/>
        <v>-1.2455839367467636E-2</v>
      </c>
      <c r="AJ75" s="12">
        <f t="shared" si="178"/>
        <v>1.5514793434815655E-4</v>
      </c>
      <c r="AK75" s="30">
        <f t="shared" si="144"/>
        <v>1.3157937230575012E-2</v>
      </c>
      <c r="AL75" s="30">
        <f t="shared" si="145"/>
        <v>-1.677264076353957E-2</v>
      </c>
      <c r="AM75" s="12">
        <f t="shared" si="179"/>
        <v>-2.2069335435763741E-4</v>
      </c>
      <c r="AN75" s="12">
        <f t="shared" si="180"/>
        <v>1.7313131216375202E-4</v>
      </c>
      <c r="AO75" s="12">
        <f t="shared" si="181"/>
        <v>2.8132147818274927E-4</v>
      </c>
      <c r="AP75" s="12">
        <f t="shared" si="146"/>
        <v>1.8634774293128601E-5</v>
      </c>
      <c r="AQ75" s="12">
        <f t="shared" si="117"/>
        <v>1.5514793434815655E-4</v>
      </c>
      <c r="AR75" s="12">
        <f>ABS(AI75/AG75)</f>
        <v>1.2116791757137341E-2</v>
      </c>
      <c r="AT75" s="21">
        <v>2019</v>
      </c>
      <c r="AU75" s="15">
        <v>1.0526873025844194</v>
      </c>
      <c r="AV75" s="15">
        <v>0.93269216905110419</v>
      </c>
      <c r="AW75" s="12">
        <f t="shared" si="147"/>
        <v>0.97828381356518235</v>
      </c>
      <c r="AX75" s="12">
        <f t="shared" si="183"/>
        <v>-4.5591644514078156E-2</v>
      </c>
      <c r="AY75" s="12">
        <f t="shared" si="184"/>
        <v>2.0785980494980728E-3</v>
      </c>
      <c r="AZ75" s="30">
        <f t="shared" si="148"/>
        <v>1.3157937230575012E-2</v>
      </c>
      <c r="BA75" s="31">
        <f t="shared" si="149"/>
        <v>-5.6012327537271589E-2</v>
      </c>
      <c r="BB75" s="12">
        <f t="shared" si="185"/>
        <v>-7.3700668987382778E-4</v>
      </c>
      <c r="BC75" s="12">
        <f t="shared" si="186"/>
        <v>1.7313131216375202E-4</v>
      </c>
      <c r="BD75" s="12">
        <f t="shared" si="187"/>
        <v>3.137380836142593E-3</v>
      </c>
      <c r="BE75" s="12">
        <f t="shared" si="150"/>
        <v>1.0859063466987184E-4</v>
      </c>
      <c r="BF75" s="12">
        <f t="shared" si="124"/>
        <v>2.0785980494980728E-3</v>
      </c>
      <c r="BG75" s="12">
        <f>ABS(AX75/AV75)</f>
        <v>4.8881770456443159E-2</v>
      </c>
      <c r="BI75" s="21">
        <v>2019</v>
      </c>
      <c r="BJ75" s="15">
        <v>1.0526873025844194</v>
      </c>
      <c r="BK75" s="15">
        <v>0.84865903186518821</v>
      </c>
      <c r="BL75" s="12">
        <f t="shared" si="151"/>
        <v>0.96784766540814793</v>
      </c>
      <c r="BM75" s="12">
        <f t="shared" si="189"/>
        <v>-0.11918863354295972</v>
      </c>
      <c r="BN75" s="12">
        <f t="shared" si="190"/>
        <v>1.4205930365837944E-2</v>
      </c>
      <c r="BO75" s="30">
        <f t="shared" si="152"/>
        <v>1.3157937230575012E-2</v>
      </c>
      <c r="BP75" s="30">
        <f t="shared" si="153"/>
        <v>-0.1187041425785369</v>
      </c>
      <c r="BQ75" s="12">
        <f t="shared" si="191"/>
        <v>-1.5619016570576152E-3</v>
      </c>
      <c r="BR75" s="12">
        <f t="shared" si="192"/>
        <v>1.7313131216375202E-4</v>
      </c>
      <c r="BS75" s="12">
        <f t="shared" si="193"/>
        <v>1.4090673465305617E-2</v>
      </c>
      <c r="BT75" s="12">
        <f t="shared" si="154"/>
        <v>2.3473149460735759E-7</v>
      </c>
      <c r="BU75" s="12">
        <f t="shared" si="131"/>
        <v>1.4205930365837944E-2</v>
      </c>
      <c r="BV75" s="12">
        <f>ABS(BM75/BK75)</f>
        <v>0.14044348680412461</v>
      </c>
    </row>
    <row r="76" spans="1:74" x14ac:dyDescent="0.25">
      <c r="E76" s="12">
        <f>SUM(E47:E75)</f>
        <v>4.4408920985006262E-15</v>
      </c>
      <c r="F76" s="12">
        <f>SUM(F47:F75)</f>
        <v>2.3358380129657377E-2</v>
      </c>
      <c r="G76" s="12"/>
      <c r="H76" s="12"/>
      <c r="I76" s="12">
        <f t="shared" ref="I76:N76" si="195">SUM(I47:I75)</f>
        <v>9.0968394389176824E-3</v>
      </c>
      <c r="J76" s="12">
        <f t="shared" si="195"/>
        <v>1.7430996221495125E-2</v>
      </c>
      <c r="K76" s="14">
        <f t="shared" si="195"/>
        <v>2.8105813192341553E-2</v>
      </c>
      <c r="L76" s="14">
        <f t="shared" si="195"/>
        <v>4.7474330626841336E-3</v>
      </c>
      <c r="M76" s="14">
        <f t="shared" si="195"/>
        <v>2.3358380129657377E-2</v>
      </c>
      <c r="N76" s="12">
        <f t="shared" si="195"/>
        <v>0.682559964246371</v>
      </c>
      <c r="T76" s="12">
        <f>SUM(T47:T75)</f>
        <v>-6.7723604502134549E-15</v>
      </c>
      <c r="U76" s="12">
        <f>SUM(U47:U75)</f>
        <v>5.4230917939731643E-2</v>
      </c>
      <c r="V76" s="12"/>
      <c r="W76" s="12"/>
      <c r="X76" s="12">
        <f t="shared" ref="X76:AC76" si="196">SUM(X47:X75)</f>
        <v>-5.3605601042818569E-3</v>
      </c>
      <c r="Y76" s="12">
        <f t="shared" si="196"/>
        <v>1.7430996221495125E-2</v>
      </c>
      <c r="Z76" s="14">
        <f t="shared" si="196"/>
        <v>5.5879452783436298E-2</v>
      </c>
      <c r="AA76" s="14">
        <f t="shared" si="196"/>
        <v>1.6485348437046147E-3</v>
      </c>
      <c r="AB76" s="14">
        <f t="shared" si="196"/>
        <v>5.4230917939731643E-2</v>
      </c>
      <c r="AC76" s="12">
        <f t="shared" si="196"/>
        <v>1.0127633766509736</v>
      </c>
      <c r="AI76" s="12">
        <f>SUM(AI47:AI75)</f>
        <v>-5.1070259132757201E-15</v>
      </c>
      <c r="AJ76" s="12">
        <f>SUM(AJ47:AJ75)</f>
        <v>2.5656876064640045E-2</v>
      </c>
      <c r="AK76" s="12"/>
      <c r="AL76" s="12"/>
      <c r="AM76" s="12">
        <f t="shared" ref="AM76:AR76" si="197">SUM(AM47:AM75)</f>
        <v>-5.7186888419735217E-3</v>
      </c>
      <c r="AN76" s="12">
        <f t="shared" si="197"/>
        <v>1.7430996221495125E-2</v>
      </c>
      <c r="AO76" s="14">
        <f t="shared" si="197"/>
        <v>2.7533039747756682E-2</v>
      </c>
      <c r="AP76" s="14">
        <f t="shared" si="197"/>
        <v>1.8761636831166441E-3</v>
      </c>
      <c r="AQ76" s="14">
        <f t="shared" si="197"/>
        <v>2.5656876064640045E-2</v>
      </c>
      <c r="AR76" s="12">
        <f t="shared" si="197"/>
        <v>0.70715210801299011</v>
      </c>
      <c r="AX76" s="12">
        <f>SUM(AX47:AX75)</f>
        <v>-1.4210854715202004E-14</v>
      </c>
      <c r="AY76" s="12">
        <f>SUM(AY47:AY75)</f>
        <v>7.9733758880107281E-2</v>
      </c>
      <c r="AZ76" s="12"/>
      <c r="BA76" s="12"/>
      <c r="BB76" s="12">
        <f t="shared" ref="BB76:BG76" si="198">SUM(BB47:BB75)</f>
        <v>-1.3804814783627233E-2</v>
      </c>
      <c r="BC76" s="12">
        <f t="shared" si="198"/>
        <v>1.7430996221495125E-2</v>
      </c>
      <c r="BD76" s="14">
        <f t="shared" si="198"/>
        <v>9.0666749099865759E-2</v>
      </c>
      <c r="BE76" s="14">
        <f t="shared" si="198"/>
        <v>1.0932990219758453E-2</v>
      </c>
      <c r="BF76" s="14">
        <f t="shared" si="198"/>
        <v>7.9733758880107281E-2</v>
      </c>
      <c r="BG76" s="12">
        <f t="shared" si="198"/>
        <v>1.2392872006185056</v>
      </c>
      <c r="BM76" s="12">
        <f>SUM(BM47:BM75)</f>
        <v>4.2188474935755949E-15</v>
      </c>
      <c r="BN76" s="12">
        <f>SUM(BN47:BN75)</f>
        <v>4.5600882121811813E-2</v>
      </c>
      <c r="BO76" s="12"/>
      <c r="BP76" s="12"/>
      <c r="BQ76" s="12">
        <f t="shared" ref="BQ76:BV76" si="199">SUM(BQ47:BQ75)</f>
        <v>6.4183010012986287E-4</v>
      </c>
      <c r="BR76" s="12">
        <f t="shared" si="199"/>
        <v>1.7430996221495125E-2</v>
      </c>
      <c r="BS76" s="14">
        <f t="shared" si="199"/>
        <v>4.5624515072688415E-2</v>
      </c>
      <c r="BT76" s="14">
        <f t="shared" si="199"/>
        <v>2.3632950876595182E-5</v>
      </c>
      <c r="BU76" s="14">
        <f t="shared" si="199"/>
        <v>4.5600882121811813E-2</v>
      </c>
      <c r="BV76" s="12">
        <f t="shared" si="199"/>
        <v>0.89861548118437273</v>
      </c>
    </row>
    <row r="77" spans="1:74" x14ac:dyDescent="0.25">
      <c r="E77" s="15">
        <f>E76^2</f>
        <v>1.9721522630525295E-29</v>
      </c>
      <c r="K77" s="16" t="s">
        <v>55</v>
      </c>
      <c r="L77" s="16" t="s">
        <v>56</v>
      </c>
      <c r="M77" s="16" t="s">
        <v>57</v>
      </c>
      <c r="N77" s="13"/>
      <c r="T77" s="15">
        <f>T76^2</f>
        <v>4.5864866067615389E-29</v>
      </c>
      <c r="Z77" s="16" t="s">
        <v>55</v>
      </c>
      <c r="AA77" s="16" t="s">
        <v>56</v>
      </c>
      <c r="AB77" s="16" t="s">
        <v>57</v>
      </c>
      <c r="AC77" s="13"/>
      <c r="AI77" s="15">
        <f>AI76^2</f>
        <v>2.6081713678869703E-29</v>
      </c>
      <c r="AO77" s="16" t="s">
        <v>55</v>
      </c>
      <c r="AP77" s="16" t="s">
        <v>56</v>
      </c>
      <c r="AQ77" s="16" t="s">
        <v>57</v>
      </c>
      <c r="AR77" s="13"/>
      <c r="AX77" s="15">
        <f>AX76^2</f>
        <v>2.0194839173657902E-28</v>
      </c>
      <c r="BD77" s="16" t="s">
        <v>55</v>
      </c>
      <c r="BE77" s="16" t="s">
        <v>56</v>
      </c>
      <c r="BF77" s="16" t="s">
        <v>57</v>
      </c>
      <c r="BG77" s="13"/>
      <c r="BM77" s="15">
        <f>BM76^2</f>
        <v>1.7798674174049079E-29</v>
      </c>
      <c r="BS77" s="16" t="s">
        <v>55</v>
      </c>
      <c r="BT77" s="16" t="s">
        <v>56</v>
      </c>
      <c r="BU77" s="16" t="s">
        <v>57</v>
      </c>
      <c r="BV77" s="13"/>
    </row>
    <row r="78" spans="1:74" x14ac:dyDescent="0.25">
      <c r="A78" s="14" t="s">
        <v>58</v>
      </c>
      <c r="B78" s="14">
        <f>B81-B79*B80</f>
        <v>0.47520304586457918</v>
      </c>
      <c r="P78" s="14" t="s">
        <v>58</v>
      </c>
      <c r="Q78" s="14">
        <f>Q81-Q79*Q80</f>
        <v>1.3192134815733025</v>
      </c>
      <c r="AE78" s="14" t="s">
        <v>58</v>
      </c>
      <c r="AF78" s="14">
        <f>AF81-AF79*AF80</f>
        <v>1.385798749534132</v>
      </c>
      <c r="AT78" s="14" t="s">
        <v>58</v>
      </c>
      <c r="AU78" s="14">
        <f>AU81-AU79*AU80</f>
        <v>1.811979894534649</v>
      </c>
      <c r="BI78" s="14" t="s">
        <v>58</v>
      </c>
      <c r="BJ78" s="14">
        <f>BJ81-BJ79*BJ80</f>
        <v>0.92908646161705211</v>
      </c>
    </row>
    <row r="79" spans="1:74" x14ac:dyDescent="0.25">
      <c r="A79" s="14" t="s">
        <v>59</v>
      </c>
      <c r="B79" s="14">
        <f>B82/B83</f>
        <v>0.52187719642207631</v>
      </c>
      <c r="P79" s="14" t="s">
        <v>59</v>
      </c>
      <c r="Q79" s="14">
        <f>Q82/Q83</f>
        <v>-0.30753033482225495</v>
      </c>
      <c r="AE79" s="14" t="s">
        <v>59</v>
      </c>
      <c r="AF79" s="14">
        <f>AF82/AF83</f>
        <v>-0.32807584657275585</v>
      </c>
      <c r="AT79" s="14" t="s">
        <v>59</v>
      </c>
      <c r="AU79" s="14">
        <f>AU82/AU83</f>
        <v>-0.79196935207889907</v>
      </c>
      <c r="BI79" s="14" t="s">
        <v>59</v>
      </c>
      <c r="BJ79" s="14">
        <f>BJ82/BJ83</f>
        <v>3.682119438121309E-2</v>
      </c>
    </row>
    <row r="80" spans="1:74" x14ac:dyDescent="0.25">
      <c r="A80" s="14" t="s">
        <v>60</v>
      </c>
      <c r="B80" s="22">
        <f>AVERAGE(B47:B75)</f>
        <v>1.0395293653538444</v>
      </c>
      <c r="P80" s="14" t="s">
        <v>60</v>
      </c>
      <c r="Q80" s="22">
        <f>AVERAGE(Q47:Q75)</f>
        <v>1.0395293653538444</v>
      </c>
      <c r="AE80" s="14" t="s">
        <v>60</v>
      </c>
      <c r="AF80" s="22">
        <f>AVERAGE(AF47:AF75)</f>
        <v>1.0395293653538444</v>
      </c>
      <c r="AT80" s="14" t="s">
        <v>60</v>
      </c>
      <c r="AU80" s="22">
        <f>AVERAGE(AU47:AU75)</f>
        <v>1.0395293653538444</v>
      </c>
      <c r="BI80" s="14" t="s">
        <v>60</v>
      </c>
      <c r="BJ80" s="22">
        <f>AVERAGE(BJ47:BJ75)</f>
        <v>1.0395293653538444</v>
      </c>
    </row>
    <row r="81" spans="1:62" x14ac:dyDescent="0.25">
      <c r="A81" s="14" t="s">
        <v>61</v>
      </c>
      <c r="B81" s="23">
        <f>AVERAGE(C47:C75)</f>
        <v>1.0177097166538638</v>
      </c>
      <c r="P81" s="14" t="s">
        <v>61</v>
      </c>
      <c r="Q81" s="23">
        <f>AVERAGE(R47:R75)</f>
        <v>0.99952666778846844</v>
      </c>
      <c r="AE81" s="14" t="s">
        <v>61</v>
      </c>
      <c r="AF81" s="23">
        <f>AVERAGE(AG47:AG75)</f>
        <v>1.0447542729584298</v>
      </c>
      <c r="AT81" s="14" t="s">
        <v>61</v>
      </c>
      <c r="AU81" s="23">
        <f>AVERAGE(AV47:AV75)</f>
        <v>0.98870449658837578</v>
      </c>
      <c r="BI81" s="14" t="s">
        <v>61</v>
      </c>
      <c r="BJ81" s="23">
        <f>AVERAGE(BK47:BK75)</f>
        <v>0.9673631744437251</v>
      </c>
    </row>
    <row r="82" spans="1:62" x14ac:dyDescent="0.25">
      <c r="A82" s="14" t="s">
        <v>62</v>
      </c>
      <c r="B82" s="14">
        <f>I76/(29-1)</f>
        <v>3.2488712281848866E-4</v>
      </c>
      <c r="P82" s="14" t="s">
        <v>62</v>
      </c>
      <c r="Q82" s="14">
        <f>X76/(29-1)</f>
        <v>-1.9144857515292346E-4</v>
      </c>
      <c r="AE82" s="14" t="s">
        <v>62</v>
      </c>
      <c r="AF82" s="14">
        <f>AM76/(29-1)</f>
        <v>-2.0423888721334007E-4</v>
      </c>
      <c r="AT82" s="14" t="s">
        <v>62</v>
      </c>
      <c r="AU82" s="14">
        <f>BB76/(29-1)</f>
        <v>-4.9302909941525833E-4</v>
      </c>
      <c r="BI82" s="14" t="s">
        <v>62</v>
      </c>
      <c r="BJ82" s="14">
        <f>BQ76/(29-1)</f>
        <v>2.2922503576066532E-5</v>
      </c>
    </row>
    <row r="83" spans="1:62" x14ac:dyDescent="0.25">
      <c r="A83" s="14" t="s">
        <v>63</v>
      </c>
      <c r="B83" s="14">
        <f>J76/(29-1)</f>
        <v>6.2253557933911164E-4</v>
      </c>
      <c r="P83" s="14" t="s">
        <v>63</v>
      </c>
      <c r="Q83" s="14">
        <f>Y76/(29-1)</f>
        <v>6.2253557933911164E-4</v>
      </c>
      <c r="AE83" s="14" t="s">
        <v>63</v>
      </c>
      <c r="AF83" s="14">
        <f>AN76/(29-1)</f>
        <v>6.2253557933911164E-4</v>
      </c>
      <c r="AT83" s="14" t="s">
        <v>63</v>
      </c>
      <c r="AU83" s="14">
        <f>BC76/(29-1)</f>
        <v>6.2253557933911164E-4</v>
      </c>
      <c r="BI83" s="14" t="s">
        <v>63</v>
      </c>
      <c r="BJ83" s="14">
        <f>BR76/(29-1)</f>
        <v>6.2253557933911164E-4</v>
      </c>
    </row>
    <row r="84" spans="1:62" x14ac:dyDescent="0.25">
      <c r="A84" s="14" t="s">
        <v>64</v>
      </c>
      <c r="B84" s="14">
        <f>K76/28</f>
        <v>1.0037790425836269E-3</v>
      </c>
      <c r="P84" s="14" t="s">
        <v>64</v>
      </c>
      <c r="Q84" s="14">
        <f>Z76/28</f>
        <v>1.995694742265582E-3</v>
      </c>
      <c r="AE84" s="14" t="s">
        <v>64</v>
      </c>
      <c r="AF84" s="14">
        <f>AO76/28</f>
        <v>9.833228481341673E-4</v>
      </c>
      <c r="AT84" s="14" t="s">
        <v>64</v>
      </c>
      <c r="AU84" s="14">
        <f>BD76/28</f>
        <v>3.2380981821380629E-3</v>
      </c>
      <c r="BI84" s="14" t="s">
        <v>64</v>
      </c>
      <c r="BJ84" s="14">
        <f>BS76/28</f>
        <v>1.6294469668817291E-3</v>
      </c>
    </row>
    <row r="85" spans="1:62" x14ac:dyDescent="0.25">
      <c r="A85" s="14" t="s">
        <v>65</v>
      </c>
      <c r="B85" s="14">
        <f>L76/K76</f>
        <v>0.16891285194970782</v>
      </c>
      <c r="P85" s="14" t="s">
        <v>65</v>
      </c>
      <c r="Q85" s="14">
        <f>AA76/Z76</f>
        <v>2.9501628265645275E-2</v>
      </c>
      <c r="AE85" s="14" t="s">
        <v>65</v>
      </c>
      <c r="AF85" s="14">
        <f>AP76/AO76</f>
        <v>6.8142264722859336E-2</v>
      </c>
      <c r="AT85" s="14" t="s">
        <v>65</v>
      </c>
      <c r="AU85" s="14">
        <f>BE76/BD76</f>
        <v>0.12058434131917761</v>
      </c>
      <c r="BI85" s="14" t="s">
        <v>65</v>
      </c>
      <c r="BJ85" s="14">
        <f>BT76/BS76</f>
        <v>5.1798799042452194E-4</v>
      </c>
    </row>
    <row r="86" spans="1:62" x14ac:dyDescent="0.25">
      <c r="A86" s="14" t="s">
        <v>66</v>
      </c>
      <c r="B86" s="14">
        <f>SQRT(B85)</f>
        <v>0.41099008741052118</v>
      </c>
      <c r="P86" s="14" t="s">
        <v>66</v>
      </c>
      <c r="Q86" s="14">
        <f>SQRT(Q85)</f>
        <v>0.17176038037232358</v>
      </c>
      <c r="AE86" s="14" t="s">
        <v>66</v>
      </c>
      <c r="AF86" s="14">
        <f>SQRT(AF85)</f>
        <v>0.26104073383834053</v>
      </c>
      <c r="AT86" s="14" t="s">
        <v>66</v>
      </c>
      <c r="AU86" s="14">
        <f>SQRT(AU85)</f>
        <v>0.34725256128526627</v>
      </c>
      <c r="BI86" s="14" t="s">
        <v>66</v>
      </c>
      <c r="BJ86" s="14">
        <f>SQRT(BJ85)</f>
        <v>2.2759349516726569E-2</v>
      </c>
    </row>
    <row r="87" spans="1:62" x14ac:dyDescent="0.25">
      <c r="A87" s="19" t="s">
        <v>44</v>
      </c>
      <c r="B87" s="14">
        <f>(L76/1)/(M76/(29-2))</f>
        <v>5.4875677157820002</v>
      </c>
      <c r="P87" s="19" t="s">
        <v>44</v>
      </c>
      <c r="Q87" s="14">
        <f>(AA76/1)/(AB76/(29-2))</f>
        <v>0.82075765026677794</v>
      </c>
      <c r="AE87" s="19" t="s">
        <v>44</v>
      </c>
      <c r="AF87" s="14">
        <f>(AP76/1)/(AQ76/(29-2))</f>
        <v>1.9743798627909876</v>
      </c>
      <c r="AT87" s="19" t="s">
        <v>44</v>
      </c>
      <c r="AU87" s="14">
        <f>(BE76/1)/(BF76/(29-2))</f>
        <v>3.7022051898662611</v>
      </c>
      <c r="BI87" s="19" t="s">
        <v>44</v>
      </c>
      <c r="BJ87" s="14">
        <f>(BT76/1)/(BU76/(29-2))</f>
        <v>1.399292390799736E-2</v>
      </c>
    </row>
    <row r="88" spans="1:62" x14ac:dyDescent="0.25">
      <c r="A88" s="14" t="s">
        <v>67</v>
      </c>
      <c r="B88" s="14">
        <f>FINV(0.05,1,29)</f>
        <v>4.1829642890582726</v>
      </c>
      <c r="P88" s="14" t="s">
        <v>67</v>
      </c>
      <c r="Q88" s="14">
        <f>FINV(0.05,1,29)</f>
        <v>4.1829642890582726</v>
      </c>
      <c r="AE88" s="14" t="s">
        <v>67</v>
      </c>
      <c r="AF88" s="14">
        <f>FINV(0.05,1,29)</f>
        <v>4.1829642890582726</v>
      </c>
      <c r="AT88" s="14" t="s">
        <v>67</v>
      </c>
      <c r="AU88" s="14">
        <f>FINV(0.05,1,29)</f>
        <v>4.1829642890582726</v>
      </c>
      <c r="BI88" s="14" t="s">
        <v>67</v>
      </c>
      <c r="BJ88" s="14">
        <f>FINV(0.05,1,29)</f>
        <v>4.1829642890582726</v>
      </c>
    </row>
    <row r="89" spans="1:62" x14ac:dyDescent="0.25">
      <c r="A89" s="14" t="s">
        <v>68</v>
      </c>
      <c r="B89" s="14">
        <f>(1/29)*N76*100</f>
        <v>2.3536550491254173</v>
      </c>
      <c r="P89" s="14" t="s">
        <v>68</v>
      </c>
      <c r="Q89" s="14">
        <f>(1/29)*AC76*100</f>
        <v>3.4922875056930125</v>
      </c>
      <c r="AE89" s="14" t="s">
        <v>68</v>
      </c>
      <c r="AF89" s="14">
        <f>(1/29)*AR76*100</f>
        <v>2.4384555448723795</v>
      </c>
      <c r="AT89" s="14" t="s">
        <v>68</v>
      </c>
      <c r="AU89" s="14">
        <f>(1/29)*BG76*100</f>
        <v>4.2734041400638123</v>
      </c>
      <c r="BI89" s="14" t="s">
        <v>68</v>
      </c>
      <c r="BJ89" s="14">
        <f>(1/29)*BV76*100</f>
        <v>3.098674073049561</v>
      </c>
    </row>
    <row r="91" spans="1:62" x14ac:dyDescent="0.25">
      <c r="A91" s="20" t="s">
        <v>69</v>
      </c>
      <c r="B91" s="6" t="s">
        <v>9</v>
      </c>
      <c r="C91" s="6" t="s">
        <v>89</v>
      </c>
      <c r="D91" s="12" t="s">
        <v>45</v>
      </c>
      <c r="E91" s="12" t="s">
        <v>46</v>
      </c>
      <c r="F91" s="12" t="s">
        <v>47</v>
      </c>
      <c r="G91" s="12" t="s">
        <v>48</v>
      </c>
      <c r="H91" s="12" t="s">
        <v>49</v>
      </c>
      <c r="I91" s="12" t="s">
        <v>50</v>
      </c>
      <c r="J91" s="12" t="s">
        <v>51</v>
      </c>
      <c r="K91" s="12" t="s">
        <v>52</v>
      </c>
      <c r="L91" s="12" t="s">
        <v>70</v>
      </c>
      <c r="M91" s="12" t="s">
        <v>53</v>
      </c>
      <c r="N91" s="12" t="s">
        <v>54</v>
      </c>
      <c r="P91" s="20" t="s">
        <v>69</v>
      </c>
      <c r="Q91" s="6" t="s">
        <v>9</v>
      </c>
      <c r="R91" s="6" t="s">
        <v>87</v>
      </c>
      <c r="S91" s="12" t="s">
        <v>45</v>
      </c>
      <c r="T91" s="12" t="s">
        <v>46</v>
      </c>
      <c r="U91" s="12" t="s">
        <v>47</v>
      </c>
      <c r="V91" s="12" t="s">
        <v>48</v>
      </c>
      <c r="W91" s="12" t="s">
        <v>49</v>
      </c>
      <c r="X91" s="12" t="s">
        <v>50</v>
      </c>
      <c r="Y91" s="12" t="s">
        <v>51</v>
      </c>
      <c r="Z91" s="12" t="s">
        <v>52</v>
      </c>
      <c r="AA91" s="12" t="s">
        <v>70</v>
      </c>
      <c r="AB91" s="12" t="s">
        <v>53</v>
      </c>
      <c r="AC91" s="12" t="s">
        <v>54</v>
      </c>
      <c r="AE91" s="20" t="s">
        <v>69</v>
      </c>
      <c r="AF91" s="6" t="s">
        <v>9</v>
      </c>
      <c r="AG91" s="6" t="s">
        <v>109</v>
      </c>
      <c r="AH91" s="12" t="s">
        <v>45</v>
      </c>
      <c r="AI91" s="12" t="s">
        <v>46</v>
      </c>
      <c r="AJ91" s="12" t="s">
        <v>47</v>
      </c>
      <c r="AK91" s="12" t="s">
        <v>48</v>
      </c>
      <c r="AL91" s="12" t="s">
        <v>49</v>
      </c>
      <c r="AM91" s="12" t="s">
        <v>50</v>
      </c>
      <c r="AN91" s="12" t="s">
        <v>51</v>
      </c>
      <c r="AO91" s="12" t="s">
        <v>52</v>
      </c>
      <c r="AP91" s="12" t="s">
        <v>70</v>
      </c>
      <c r="AQ91" s="12" t="s">
        <v>53</v>
      </c>
      <c r="AR91" s="12" t="s">
        <v>54</v>
      </c>
    </row>
    <row r="92" spans="1:62" x14ac:dyDescent="0.25">
      <c r="A92" s="20" t="s">
        <v>17</v>
      </c>
      <c r="B92" s="15">
        <v>1.0197210741834148</v>
      </c>
      <c r="C92" s="15">
        <v>0.99582562334916835</v>
      </c>
      <c r="D92" s="12">
        <f>$B$123+$B$124*B92</f>
        <v>0.99680151865999866</v>
      </c>
      <c r="E92" s="12">
        <f t="shared" ref="E92:E116" si="200">C92-D92</f>
        <v>-9.7589531083031034E-4</v>
      </c>
      <c r="F92" s="12">
        <f t="shared" ref="F92:F116" si="201">E92^2</f>
        <v>9.5237165770058802E-7</v>
      </c>
      <c r="G92" s="30">
        <f>B92-$B$125</f>
        <v>-1.9808291170429593E-2</v>
      </c>
      <c r="H92" s="31">
        <f>C92-$B$126</f>
        <v>8.3345657842301968E-3</v>
      </c>
      <c r="I92" s="12">
        <f t="shared" ref="I92:I116" si="202">G92*H92</f>
        <v>-1.6509350583313159E-4</v>
      </c>
      <c r="J92" s="12">
        <f t="shared" ref="J92:J107" si="203">G92^2</f>
        <v>3.9236839909251894E-4</v>
      </c>
      <c r="K92" s="12">
        <f t="shared" ref="K92:K107" si="204">H92^2</f>
        <v>6.9464986811660717E-5</v>
      </c>
      <c r="L92" s="12">
        <f>(D92-$B$126)^2</f>
        <v>8.6684685802635301E-5</v>
      </c>
      <c r="M92" s="12">
        <f t="shared" ref="M92:M120" si="205">(D92-C92)^2</f>
        <v>9.5237165770058802E-7</v>
      </c>
      <c r="N92" s="12">
        <f t="shared" ref="N92:N116" si="206">ABS(E92/C92)</f>
        <v>9.7998614210003136E-4</v>
      </c>
      <c r="P92" s="20" t="s">
        <v>17</v>
      </c>
      <c r="Q92" s="15">
        <v>1.0197210741834148</v>
      </c>
      <c r="R92" s="15">
        <v>0.91594974369056714</v>
      </c>
      <c r="S92" s="12">
        <f>$Q$123+$Q$124*Q92</f>
        <v>0.97347592119430071</v>
      </c>
      <c r="T92" s="12">
        <f t="shared" ref="T92:T116" si="207">R92-S92</f>
        <v>-5.7526177503733567E-2</v>
      </c>
      <c r="U92" s="12">
        <f t="shared" ref="U92:U116" si="208">T92^2</f>
        <v>3.309261098191062E-3</v>
      </c>
      <c r="V92" s="30">
        <f>Q92-$Q$125</f>
        <v>-1.9808291170429593E-2</v>
      </c>
      <c r="W92" s="31">
        <f>R92-$Q$126</f>
        <v>-5.6013928911041955E-2</v>
      </c>
      <c r="X92" s="12">
        <f t="shared" ref="X92:X116" si="209">V92*W92</f>
        <v>1.1095402134696632E-3</v>
      </c>
      <c r="Y92" s="12">
        <f t="shared" ref="Y92:Y107" si="210">V92^2</f>
        <v>3.9236839909251894E-4</v>
      </c>
      <c r="Z92" s="12">
        <f t="shared" ref="Z92:Z107" si="211">W92^2</f>
        <v>3.1375602320512616E-3</v>
      </c>
      <c r="AA92" s="12">
        <f>(S92-$Q$126)^2</f>
        <v>2.2868958060977606E-6</v>
      </c>
      <c r="AB92" s="12">
        <f t="shared" ref="AB92:AB120" si="212">(S92-R92)^2</f>
        <v>3.309261098191062E-3</v>
      </c>
      <c r="AC92" s="12">
        <f t="shared" ref="AC92:AC116" si="213">ABS(T92/R92)</f>
        <v>6.2804949616501543E-2</v>
      </c>
      <c r="AE92" s="20" t="s">
        <v>17</v>
      </c>
      <c r="AF92" s="15">
        <v>1.0197210741834148</v>
      </c>
      <c r="AG92" s="15">
        <v>1.0076996968150571</v>
      </c>
      <c r="AH92" s="12">
        <f>$AF$123+$AF$124*AF92</f>
        <v>1.034800662841469</v>
      </c>
      <c r="AI92" s="12">
        <f t="shared" ref="AI92:AI116" si="214">AG92-AH92</f>
        <v>-2.7100966026411877E-2</v>
      </c>
      <c r="AJ92" s="12">
        <f t="shared" ref="AJ92:AJ116" si="215">AI92^2</f>
        <v>7.3446235956473071E-4</v>
      </c>
      <c r="AK92" s="30">
        <f>AF92-$AF$125</f>
        <v>-1.9808291170429593E-2</v>
      </c>
      <c r="AL92" s="31">
        <f>AG92-$AF$126</f>
        <v>-1.9086637423932906E-2</v>
      </c>
      <c r="AM92" s="12">
        <f t="shared" ref="AM92:AM116" si="216">AK92*AL92</f>
        <v>3.7807367155768119E-4</v>
      </c>
      <c r="AN92" s="12">
        <f t="shared" ref="AN92:AN120" si="217">AK92^2</f>
        <v>3.9236839909251894E-4</v>
      </c>
      <c r="AO92" s="12">
        <f t="shared" ref="AO92:AO120" si="218">AL92^2</f>
        <v>3.6429972815267618E-4</v>
      </c>
      <c r="AP92" s="12">
        <f>(AH92-$AF$126)^2</f>
        <v>6.4229462948512531E-5</v>
      </c>
      <c r="AQ92" s="12">
        <f t="shared" ref="AQ92:AQ120" si="219">(AH92-AG92)^2</f>
        <v>7.3446235956473071E-4</v>
      </c>
      <c r="AR92" s="12">
        <f t="shared" ref="AR92:AR116" si="220">ABS(AI92/AG92)</f>
        <v>2.6893891217857249E-2</v>
      </c>
    </row>
    <row r="93" spans="1:62" x14ac:dyDescent="0.25">
      <c r="A93" s="20" t="s">
        <v>18</v>
      </c>
      <c r="B93" s="15">
        <v>1.0051403436383619</v>
      </c>
      <c r="C93" s="15">
        <v>1.01204980241805</v>
      </c>
      <c r="D93" s="12">
        <f t="shared" ref="D93:D120" si="221">$B$123+$B$124*B93</f>
        <v>1.0036548773525411</v>
      </c>
      <c r="E93" s="12">
        <f t="shared" si="200"/>
        <v>8.3949250655088736E-3</v>
      </c>
      <c r="F93" s="12">
        <f t="shared" si="201"/>
        <v>7.0474766855509164E-5</v>
      </c>
      <c r="G93" s="30">
        <f t="shared" ref="G93:G120" si="222">B93-$B$125</f>
        <v>-3.4389021715482526E-2</v>
      </c>
      <c r="H93" s="31">
        <f t="shared" ref="H93:H120" si="223">C93-$B$126</f>
        <v>2.4558744853111825E-2</v>
      </c>
      <c r="I93" s="12">
        <f t="shared" si="202"/>
        <v>-8.4455121005865723E-4</v>
      </c>
      <c r="J93" s="12">
        <f t="shared" si="203"/>
        <v>1.1826048145479287E-3</v>
      </c>
      <c r="K93" s="12">
        <f t="shared" si="204"/>
        <v>6.031319487602465E-4</v>
      </c>
      <c r="L93" s="12">
        <f t="shared" ref="L93:L120" si="224">(D93-$B$126)^2</f>
        <v>2.6126907012610469E-4</v>
      </c>
      <c r="M93" s="12">
        <f t="shared" si="205"/>
        <v>7.0474766855509164E-5</v>
      </c>
      <c r="N93" s="12">
        <f t="shared" si="206"/>
        <v>8.2949722883708058E-3</v>
      </c>
      <c r="P93" s="20" t="s">
        <v>18</v>
      </c>
      <c r="Q93" s="15">
        <v>1.0051403436383619</v>
      </c>
      <c r="R93" s="15">
        <v>0.93243003720554529</v>
      </c>
      <c r="S93" s="12">
        <f t="shared" ref="S93:S120" si="225">$Q$123+$Q$124*Q93</f>
        <v>0.97458907573435949</v>
      </c>
      <c r="T93" s="12">
        <f t="shared" si="207"/>
        <v>-4.2159038528814197E-2</v>
      </c>
      <c r="U93" s="12">
        <f t="shared" si="208"/>
        <v>1.77738452967404E-3</v>
      </c>
      <c r="V93" s="30">
        <f t="shared" ref="V93:V120" si="226">Q93-$Q$125</f>
        <v>-3.4389021715482526E-2</v>
      </c>
      <c r="W93" s="31">
        <f t="shared" ref="W93:W120" si="227">R93-$Q$126</f>
        <v>-3.9533635396063804E-2</v>
      </c>
      <c r="X93" s="12">
        <f t="shared" si="209"/>
        <v>1.3595230461272067E-3</v>
      </c>
      <c r="Y93" s="12">
        <f t="shared" si="210"/>
        <v>1.1826048145479287E-3</v>
      </c>
      <c r="Z93" s="12">
        <f t="shared" si="211"/>
        <v>1.5629083276289088E-3</v>
      </c>
      <c r="AA93" s="12">
        <f>(S93-$Q$126)^2</f>
        <v>6.8927416094555747E-6</v>
      </c>
      <c r="AB93" s="12">
        <f t="shared" si="212"/>
        <v>1.77738452967404E-3</v>
      </c>
      <c r="AC93" s="12">
        <f t="shared" si="213"/>
        <v>4.5214157466616063E-2</v>
      </c>
      <c r="AE93" s="20" t="s">
        <v>18</v>
      </c>
      <c r="AF93" s="15">
        <v>1.0051403436383619</v>
      </c>
      <c r="AG93" s="15">
        <v>1.1058252282577936</v>
      </c>
      <c r="AH93" s="12">
        <f t="shared" ref="AH93:AH120" si="228">$AF$123+$AF$124*AF93</f>
        <v>1.0406999483904771</v>
      </c>
      <c r="AI93" s="12">
        <f t="shared" si="214"/>
        <v>6.5125279867316532E-2</v>
      </c>
      <c r="AJ93" s="12">
        <f t="shared" si="215"/>
        <v>4.2413020777963039E-3</v>
      </c>
      <c r="AK93" s="30">
        <f t="shared" ref="AK93:AK120" si="229">AF93-$AF$125</f>
        <v>-3.4389021715482526E-2</v>
      </c>
      <c r="AL93" s="31">
        <f t="shared" ref="AL93:AL120" si="230">AG93-$AF$126</f>
        <v>7.9038894018803596E-2</v>
      </c>
      <c r="AM93" s="12">
        <f t="shared" si="216"/>
        <v>-2.7180702427803587E-3</v>
      </c>
      <c r="AN93" s="12">
        <f t="shared" si="217"/>
        <v>1.1826048145479287E-3</v>
      </c>
      <c r="AO93" s="12">
        <f t="shared" si="218"/>
        <v>6.2471467677156665E-3</v>
      </c>
      <c r="AP93" s="12">
        <f t="shared" ref="AP93:AP120" si="231">(AH93-$AF$126)^2</f>
        <v>1.9358865875646107E-4</v>
      </c>
      <c r="AQ93" s="12">
        <f t="shared" si="219"/>
        <v>4.2413020777963039E-3</v>
      </c>
      <c r="AR93" s="12">
        <f t="shared" si="220"/>
        <v>5.8892922862611989E-2</v>
      </c>
    </row>
    <row r="94" spans="1:62" x14ac:dyDescent="0.25">
      <c r="A94" s="20" t="s">
        <v>19</v>
      </c>
      <c r="B94" s="15">
        <v>1.0564553875496836</v>
      </c>
      <c r="C94" s="15">
        <v>1.0370814889275095</v>
      </c>
      <c r="D94" s="12">
        <f t="shared" si="221"/>
        <v>0.97953534499020845</v>
      </c>
      <c r="E94" s="12">
        <f t="shared" si="200"/>
        <v>5.7546143937301064E-2</v>
      </c>
      <c r="F94" s="12">
        <f t="shared" si="201"/>
        <v>3.311558682052572E-3</v>
      </c>
      <c r="G94" s="30">
        <f t="shared" si="222"/>
        <v>1.6926022195839163E-2</v>
      </c>
      <c r="H94" s="31">
        <f t="shared" si="223"/>
        <v>4.9590431362571352E-2</v>
      </c>
      <c r="I94" s="12">
        <f t="shared" si="202"/>
        <v>8.3936874194412122E-4</v>
      </c>
      <c r="J94" s="12">
        <f t="shared" si="203"/>
        <v>2.8649022737403998E-4</v>
      </c>
      <c r="K94" s="12">
        <f t="shared" si="204"/>
        <v>2.4592108827259005E-3</v>
      </c>
      <c r="L94" s="12">
        <f t="shared" si="224"/>
        <v>6.3293362571712459E-5</v>
      </c>
      <c r="M94" s="12">
        <f t="shared" si="205"/>
        <v>3.311558682052572E-3</v>
      </c>
      <c r="N94" s="12">
        <f t="shared" si="206"/>
        <v>5.5488546032011428E-2</v>
      </c>
      <c r="P94" s="20" t="s">
        <v>19</v>
      </c>
      <c r="Q94" s="15">
        <v>1.0564553875496836</v>
      </c>
      <c r="R94" s="15">
        <v>0.95080313355814094</v>
      </c>
      <c r="S94" s="12">
        <f t="shared" si="225"/>
        <v>0.97067146859343423</v>
      </c>
      <c r="T94" s="12">
        <f t="shared" si="207"/>
        <v>-1.9868335035293283E-2</v>
      </c>
      <c r="U94" s="12">
        <f t="shared" si="208"/>
        <v>3.9475073707466256E-4</v>
      </c>
      <c r="V94" s="30">
        <f t="shared" si="226"/>
        <v>1.6926022195839163E-2</v>
      </c>
      <c r="W94" s="31">
        <f t="shared" si="227"/>
        <v>-2.1160539043468152E-2</v>
      </c>
      <c r="X94" s="12">
        <f t="shared" si="209"/>
        <v>-3.5816375352566314E-4</v>
      </c>
      <c r="Y94" s="12">
        <f t="shared" si="210"/>
        <v>2.8649022737403998E-4</v>
      </c>
      <c r="Z94" s="12">
        <f t="shared" si="211"/>
        <v>4.4776841261014004E-4</v>
      </c>
      <c r="AA94" s="12">
        <f t="shared" ref="AA94:AA120" si="232">(S94-$Q$126)^2</f>
        <v>1.6697911987431962E-6</v>
      </c>
      <c r="AB94" s="12">
        <f t="shared" si="212"/>
        <v>3.9475073707466256E-4</v>
      </c>
      <c r="AC94" s="12">
        <f t="shared" si="213"/>
        <v>2.089637100893962E-2</v>
      </c>
      <c r="AE94" s="20" t="s">
        <v>19</v>
      </c>
      <c r="AF94" s="15">
        <v>1.0564553875496836</v>
      </c>
      <c r="AG94" s="15">
        <v>1.0389459080868486</v>
      </c>
      <c r="AH94" s="12">
        <f t="shared" si="228"/>
        <v>1.0199381562390215</v>
      </c>
      <c r="AI94" s="12">
        <f t="shared" si="214"/>
        <v>1.9007751847827103E-2</v>
      </c>
      <c r="AJ94" s="12">
        <f t="shared" si="215"/>
        <v>3.6129463030857466E-4</v>
      </c>
      <c r="AK94" s="30">
        <f t="shared" si="229"/>
        <v>1.6926022195839163E-2</v>
      </c>
      <c r="AL94" s="31">
        <f t="shared" si="230"/>
        <v>1.2159573847858596E-2</v>
      </c>
      <c r="AM94" s="12">
        <f t="shared" si="216"/>
        <v>2.0581321684080001E-4</v>
      </c>
      <c r="AN94" s="12">
        <f t="shared" si="217"/>
        <v>2.8649022737403998E-4</v>
      </c>
      <c r="AO94" s="12">
        <f t="shared" si="218"/>
        <v>1.4785523616152671E-4</v>
      </c>
      <c r="AP94" s="12">
        <f t="shared" si="231"/>
        <v>4.6897541919252672E-5</v>
      </c>
      <c r="AQ94" s="12">
        <f t="shared" si="219"/>
        <v>3.6129463030857466E-4</v>
      </c>
      <c r="AR94" s="12">
        <f t="shared" si="220"/>
        <v>1.8295227595466104E-2</v>
      </c>
    </row>
    <row r="95" spans="1:62" x14ac:dyDescent="0.25">
      <c r="A95" s="20" t="s">
        <v>20</v>
      </c>
      <c r="B95" s="15">
        <v>1.0114291811346208</v>
      </c>
      <c r="C95" s="15">
        <v>1.0071749465440791</v>
      </c>
      <c r="D95" s="12">
        <f t="shared" si="221"/>
        <v>1.0006989445899268</v>
      </c>
      <c r="E95" s="12">
        <f t="shared" si="200"/>
        <v>6.4760019541523217E-3</v>
      </c>
      <c r="F95" s="12">
        <f t="shared" si="201"/>
        <v>4.1938601310184686E-5</v>
      </c>
      <c r="G95" s="30">
        <f t="shared" si="222"/>
        <v>-2.8100184219223667E-2</v>
      </c>
      <c r="H95" s="31">
        <f t="shared" si="223"/>
        <v>1.9683888979140973E-2</v>
      </c>
      <c r="I95" s="12">
        <f t="shared" si="202"/>
        <v>-5.5312090646460785E-4</v>
      </c>
      <c r="J95" s="12">
        <f t="shared" si="203"/>
        <v>7.8962035315430679E-4</v>
      </c>
      <c r="K95" s="12">
        <f t="shared" si="204"/>
        <v>3.8745548534314749E-4</v>
      </c>
      <c r="L95" s="12">
        <f t="shared" si="224"/>
        <v>1.7444827966486357E-4</v>
      </c>
      <c r="M95" s="12">
        <f t="shared" si="205"/>
        <v>4.1938601310184686E-5</v>
      </c>
      <c r="N95" s="12">
        <f t="shared" si="206"/>
        <v>6.4298679950026919E-3</v>
      </c>
      <c r="P95" s="20" t="s">
        <v>20</v>
      </c>
      <c r="Q95" s="15">
        <v>1.0114291811346208</v>
      </c>
      <c r="R95" s="15">
        <v>0.96994607208136119</v>
      </c>
      <c r="S95" s="12">
        <f t="shared" si="225"/>
        <v>0.97410895932393537</v>
      </c>
      <c r="T95" s="12">
        <f t="shared" si="207"/>
        <v>-4.162887242574187E-3</v>
      </c>
      <c r="U95" s="12">
        <f t="shared" si="208"/>
        <v>1.7329630194386919E-5</v>
      </c>
      <c r="V95" s="30">
        <f t="shared" si="226"/>
        <v>-2.8100184219223667E-2</v>
      </c>
      <c r="W95" s="31">
        <f t="shared" si="227"/>
        <v>-2.0176005202479086E-3</v>
      </c>
      <c r="X95" s="12">
        <f t="shared" si="209"/>
        <v>5.6694946299767742E-5</v>
      </c>
      <c r="Y95" s="12">
        <f t="shared" si="210"/>
        <v>7.8962035315430679E-4</v>
      </c>
      <c r="Z95" s="12">
        <f t="shared" si="211"/>
        <v>4.0707118593046318E-6</v>
      </c>
      <c r="AA95" s="12">
        <f t="shared" si="232"/>
        <v>4.6022551209894266E-6</v>
      </c>
      <c r="AB95" s="12">
        <f t="shared" si="212"/>
        <v>1.7329630194386919E-5</v>
      </c>
      <c r="AC95" s="12">
        <f t="shared" si="213"/>
        <v>4.2918749427390797E-3</v>
      </c>
      <c r="AE95" s="20" t="s">
        <v>20</v>
      </c>
      <c r="AF95" s="15">
        <v>1.0114291811346208</v>
      </c>
      <c r="AG95" s="15">
        <v>1.0553376849829197</v>
      </c>
      <c r="AH95" s="12">
        <f t="shared" si="228"/>
        <v>1.0381555183945241</v>
      </c>
      <c r="AI95" s="12">
        <f t="shared" si="214"/>
        <v>1.7182166588395553E-2</v>
      </c>
      <c r="AJ95" s="12">
        <f t="shared" si="215"/>
        <v>2.952268486713765E-4</v>
      </c>
      <c r="AK95" s="30">
        <f t="shared" si="229"/>
        <v>-2.8100184219223667E-2</v>
      </c>
      <c r="AL95" s="31">
        <f t="shared" si="230"/>
        <v>2.8551350743929671E-2</v>
      </c>
      <c r="AM95" s="12">
        <f t="shared" si="216"/>
        <v>-8.0229821561209242E-4</v>
      </c>
      <c r="AN95" s="12">
        <f t="shared" si="217"/>
        <v>7.8962035315430679E-4</v>
      </c>
      <c r="AO95" s="12">
        <f t="shared" si="218"/>
        <v>8.151796293028934E-4</v>
      </c>
      <c r="AP95" s="12">
        <f t="shared" si="231"/>
        <v>1.2925834836244803E-4</v>
      </c>
      <c r="AQ95" s="12">
        <f t="shared" si="219"/>
        <v>2.952268486713765E-4</v>
      </c>
      <c r="AR95" s="12">
        <f t="shared" si="220"/>
        <v>1.6281202531560922E-2</v>
      </c>
    </row>
    <row r="96" spans="1:62" x14ac:dyDescent="0.25">
      <c r="A96" s="20" t="s">
        <v>21</v>
      </c>
      <c r="B96" s="15">
        <v>1.0513769415500178</v>
      </c>
      <c r="C96" s="15">
        <v>1.0107761894216176</v>
      </c>
      <c r="D96" s="12">
        <f t="shared" si="221"/>
        <v>0.98192235927106886</v>
      </c>
      <c r="E96" s="12">
        <f t="shared" si="200"/>
        <v>2.8853830150548765E-2</v>
      </c>
      <c r="F96" s="12">
        <f t="shared" si="201"/>
        <v>8.3254351435671698E-4</v>
      </c>
      <c r="G96" s="30">
        <f t="shared" si="222"/>
        <v>1.1847576196173382E-2</v>
      </c>
      <c r="H96" s="31">
        <f t="shared" si="223"/>
        <v>2.3285131856679464E-2</v>
      </c>
      <c r="I96" s="12">
        <f t="shared" si="202"/>
        <v>2.7587237390995414E-4</v>
      </c>
      <c r="J96" s="12">
        <f t="shared" si="203"/>
        <v>1.4036506172413415E-4</v>
      </c>
      <c r="K96" s="12">
        <f t="shared" si="204"/>
        <v>5.421973655829488E-4</v>
      </c>
      <c r="L96" s="12">
        <f t="shared" si="224"/>
        <v>3.1010400688142865E-5</v>
      </c>
      <c r="M96" s="12">
        <f t="shared" si="205"/>
        <v>8.3254351435671698E-4</v>
      </c>
      <c r="N96" s="12">
        <f t="shared" si="206"/>
        <v>2.8546210775957623E-2</v>
      </c>
      <c r="P96" s="20" t="s">
        <v>21</v>
      </c>
      <c r="Q96" s="15">
        <v>1.0513769415500178</v>
      </c>
      <c r="R96" s="15">
        <v>0.9775316215366916</v>
      </c>
      <c r="S96" s="12">
        <f t="shared" si="225"/>
        <v>0.97105917860587176</v>
      </c>
      <c r="T96" s="12">
        <f t="shared" si="207"/>
        <v>6.4724429308198328E-3</v>
      </c>
      <c r="U96" s="12">
        <f t="shared" si="208"/>
        <v>4.1892517492719627E-5</v>
      </c>
      <c r="V96" s="30">
        <f t="shared" si="226"/>
        <v>1.1847576196173382E-2</v>
      </c>
      <c r="W96" s="31">
        <f t="shared" si="227"/>
        <v>5.5679489350825007E-3</v>
      </c>
      <c r="X96" s="12">
        <f t="shared" si="209"/>
        <v>6.5966699264792363E-5</v>
      </c>
      <c r="Y96" s="12">
        <f t="shared" si="210"/>
        <v>1.4036506172413415E-4</v>
      </c>
      <c r="Z96" s="12">
        <f t="shared" si="211"/>
        <v>3.1002055343686352E-5</v>
      </c>
      <c r="AA96" s="12">
        <f t="shared" si="232"/>
        <v>8.1810938832488501E-7</v>
      </c>
      <c r="AB96" s="12">
        <f t="shared" si="212"/>
        <v>4.1892517492719627E-5</v>
      </c>
      <c r="AC96" s="12">
        <f t="shared" si="213"/>
        <v>6.6212108009816332E-3</v>
      </c>
      <c r="AE96" s="20" t="s">
        <v>21</v>
      </c>
      <c r="AF96" s="15">
        <v>1.0513769415500178</v>
      </c>
      <c r="AG96" s="15">
        <v>1.0034764876418849</v>
      </c>
      <c r="AH96" s="12">
        <f t="shared" si="228"/>
        <v>1.0219928683129242</v>
      </c>
      <c r="AI96" s="12">
        <f t="shared" si="214"/>
        <v>-1.8516380671039334E-2</v>
      </c>
      <c r="AJ96" s="12">
        <f t="shared" si="215"/>
        <v>3.4285635315483908E-4</v>
      </c>
      <c r="AK96" s="30">
        <f t="shared" si="229"/>
        <v>1.1847576196173382E-2</v>
      </c>
      <c r="AL96" s="31">
        <f t="shared" si="230"/>
        <v>-2.3309846597105111E-2</v>
      </c>
      <c r="AM96" s="12">
        <f t="shared" si="216"/>
        <v>-2.7616518368031562E-4</v>
      </c>
      <c r="AN96" s="12">
        <f t="shared" si="217"/>
        <v>1.4036506172413415E-4</v>
      </c>
      <c r="AO96" s="12">
        <f t="shared" si="218"/>
        <v>5.4334894838057267E-4</v>
      </c>
      <c r="AP96" s="12">
        <f t="shared" si="231"/>
        <v>2.2977315584353629E-5</v>
      </c>
      <c r="AQ96" s="12">
        <f t="shared" si="219"/>
        <v>3.4285635315483908E-4</v>
      </c>
      <c r="AR96" s="12">
        <f t="shared" si="220"/>
        <v>1.845223171551515E-2</v>
      </c>
    </row>
    <row r="97" spans="1:44" x14ac:dyDescent="0.25">
      <c r="A97" s="20" t="s">
        <v>22</v>
      </c>
      <c r="B97" s="15">
        <v>1.0153330610612301</v>
      </c>
      <c r="C97" s="15">
        <v>1.0471074882621298</v>
      </c>
      <c r="D97" s="12">
        <f t="shared" si="221"/>
        <v>0.99886400982126067</v>
      </c>
      <c r="E97" s="12">
        <f t="shared" si="200"/>
        <v>4.8243478440869181E-2</v>
      </c>
      <c r="F97" s="12">
        <f t="shared" si="201"/>
        <v>2.3274332120746095E-3</v>
      </c>
      <c r="G97" s="30">
        <f t="shared" si="222"/>
        <v>-2.4196304292614323E-2</v>
      </c>
      <c r="H97" s="31">
        <f t="shared" si="223"/>
        <v>5.9616430697191691E-2</v>
      </c>
      <c r="I97" s="12">
        <f t="shared" si="202"/>
        <v>-1.4424972979888036E-3</v>
      </c>
      <c r="J97" s="12">
        <f t="shared" si="203"/>
        <v>5.8546114142078633E-4</v>
      </c>
      <c r="K97" s="12">
        <f t="shared" si="204"/>
        <v>3.5541188090730596E-3</v>
      </c>
      <c r="L97" s="12">
        <f t="shared" si="224"/>
        <v>1.2934404302459128E-4</v>
      </c>
      <c r="M97" s="12">
        <f t="shared" si="205"/>
        <v>2.3274332120746095E-3</v>
      </c>
      <c r="N97" s="12">
        <f t="shared" si="206"/>
        <v>4.6073090854252444E-2</v>
      </c>
      <c r="P97" s="20" t="s">
        <v>22</v>
      </c>
      <c r="Q97" s="15">
        <v>1.0153330610612301</v>
      </c>
      <c r="R97" s="15">
        <v>0.99619109103844861</v>
      </c>
      <c r="S97" s="12">
        <f t="shared" si="225"/>
        <v>0.973810920645371</v>
      </c>
      <c r="T97" s="12">
        <f t="shared" si="207"/>
        <v>2.2380170393077603E-2</v>
      </c>
      <c r="U97" s="12">
        <f t="shared" si="208"/>
        <v>5.0087202682318731E-4</v>
      </c>
      <c r="V97" s="30">
        <f t="shared" si="226"/>
        <v>-2.4196304292614323E-2</v>
      </c>
      <c r="W97" s="31">
        <f t="shared" si="227"/>
        <v>2.422741843683951E-2</v>
      </c>
      <c r="X97" s="12">
        <f t="shared" si="209"/>
        <v>-5.8621398872226328E-4</v>
      </c>
      <c r="Y97" s="12">
        <f t="shared" si="210"/>
        <v>5.8546114142078633E-4</v>
      </c>
      <c r="Z97" s="12">
        <f t="shared" si="211"/>
        <v>5.8696780411371103E-4</v>
      </c>
      <c r="AA97" s="12">
        <f t="shared" si="232"/>
        <v>3.4123253351821905E-6</v>
      </c>
      <c r="AB97" s="12">
        <f t="shared" si="212"/>
        <v>5.0087202682318731E-4</v>
      </c>
      <c r="AC97" s="12">
        <f t="shared" si="213"/>
        <v>2.2465740352835405E-2</v>
      </c>
      <c r="AE97" s="20" t="s">
        <v>22</v>
      </c>
      <c r="AF97" s="15">
        <v>1.0153330610612301</v>
      </c>
      <c r="AG97" s="15">
        <v>1.0499651107275332</v>
      </c>
      <c r="AH97" s="12">
        <f t="shared" si="228"/>
        <v>1.03657602946803</v>
      </c>
      <c r="AI97" s="12">
        <f t="shared" si="214"/>
        <v>1.3389081259503222E-2</v>
      </c>
      <c r="AJ97" s="12">
        <f t="shared" si="215"/>
        <v>1.7926749697358039E-4</v>
      </c>
      <c r="AK97" s="30">
        <f t="shared" si="229"/>
        <v>-2.4196304292614323E-2</v>
      </c>
      <c r="AL97" s="31">
        <f t="shared" si="230"/>
        <v>2.3178776488543162E-2</v>
      </c>
      <c r="AM97" s="12">
        <f t="shared" si="216"/>
        <v>-5.6084072904728484E-4</v>
      </c>
      <c r="AN97" s="12">
        <f t="shared" si="217"/>
        <v>5.8546114142078633E-4</v>
      </c>
      <c r="AO97" s="12">
        <f t="shared" si="218"/>
        <v>5.3725567950584129E-4</v>
      </c>
      <c r="AP97" s="12">
        <f t="shared" si="231"/>
        <v>9.5838132677487377E-5</v>
      </c>
      <c r="AQ97" s="12">
        <f t="shared" si="219"/>
        <v>1.7926749697358039E-4</v>
      </c>
      <c r="AR97" s="12">
        <f t="shared" si="220"/>
        <v>1.2751929681002229E-2</v>
      </c>
    </row>
    <row r="98" spans="1:44" x14ac:dyDescent="0.25">
      <c r="A98" s="20" t="s">
        <v>23</v>
      </c>
      <c r="B98" s="15">
        <v>1.0151265696612108</v>
      </c>
      <c r="C98" s="15">
        <v>1.0269714521092399</v>
      </c>
      <c r="D98" s="12">
        <f t="shared" si="221"/>
        <v>0.99896106666123763</v>
      </c>
      <c r="E98" s="12">
        <f t="shared" si="200"/>
        <v>2.8010385448002273E-2</v>
      </c>
      <c r="F98" s="12">
        <f t="shared" si="201"/>
        <v>7.8458169294565747E-4</v>
      </c>
      <c r="G98" s="30">
        <f t="shared" si="222"/>
        <v>-2.4402795692633594E-2</v>
      </c>
      <c r="H98" s="31">
        <f t="shared" si="223"/>
        <v>3.9480394544301745E-2</v>
      </c>
      <c r="I98" s="12">
        <f t="shared" si="202"/>
        <v>-9.6343200192916143E-4</v>
      </c>
      <c r="J98" s="12">
        <f t="shared" si="203"/>
        <v>5.9549643761641667E-4</v>
      </c>
      <c r="K98" s="12">
        <f t="shared" si="204"/>
        <v>1.558701553373731E-3</v>
      </c>
      <c r="L98" s="12">
        <f t="shared" si="224"/>
        <v>1.3156110866919263E-4</v>
      </c>
      <c r="M98" s="12">
        <f t="shared" si="205"/>
        <v>7.8458169294565747E-4</v>
      </c>
      <c r="N98" s="12">
        <f t="shared" si="206"/>
        <v>2.7274745943982465E-2</v>
      </c>
      <c r="P98" s="20" t="s">
        <v>23</v>
      </c>
      <c r="Q98" s="15">
        <v>1.0151265696612108</v>
      </c>
      <c r="R98" s="15">
        <v>0.95476925918133426</v>
      </c>
      <c r="S98" s="12">
        <f t="shared" si="225"/>
        <v>0.9738266850708025</v>
      </c>
      <c r="T98" s="12">
        <f t="shared" si="207"/>
        <v>-1.9057425889468238E-2</v>
      </c>
      <c r="U98" s="12">
        <f t="shared" si="208"/>
        <v>3.6318548153257426E-4</v>
      </c>
      <c r="V98" s="30">
        <f t="shared" si="226"/>
        <v>-2.4402795692633594E-2</v>
      </c>
      <c r="W98" s="31">
        <f t="shared" si="227"/>
        <v>-1.7194413420274834E-2</v>
      </c>
      <c r="X98" s="12">
        <f t="shared" si="209"/>
        <v>4.1959175774964398E-4</v>
      </c>
      <c r="Y98" s="12">
        <f t="shared" si="210"/>
        <v>5.9549643761641667E-4</v>
      </c>
      <c r="Z98" s="12">
        <f t="shared" si="211"/>
        <v>2.9564785286732734E-4</v>
      </c>
      <c r="AA98" s="12">
        <f t="shared" si="232"/>
        <v>3.4708154603701026E-6</v>
      </c>
      <c r="AB98" s="12">
        <f t="shared" si="212"/>
        <v>3.6318548153257426E-4</v>
      </c>
      <c r="AC98" s="12">
        <f t="shared" si="213"/>
        <v>1.9960242442041969E-2</v>
      </c>
      <c r="AE98" s="20" t="s">
        <v>23</v>
      </c>
      <c r="AF98" s="15">
        <v>1.0151265696612108</v>
      </c>
      <c r="AG98" s="15">
        <v>1.0153844360108897</v>
      </c>
      <c r="AH98" s="12">
        <f t="shared" si="228"/>
        <v>1.0366595747834284</v>
      </c>
      <c r="AI98" s="12">
        <f t="shared" si="214"/>
        <v>-2.1275138772538726E-2</v>
      </c>
      <c r="AJ98" s="12">
        <f t="shared" si="215"/>
        <v>4.5263152979078063E-4</v>
      </c>
      <c r="AK98" s="30">
        <f t="shared" si="229"/>
        <v>-2.4402795692633594E-2</v>
      </c>
      <c r="AL98" s="31">
        <f t="shared" si="230"/>
        <v>-1.1401898228100338E-2</v>
      </c>
      <c r="AM98" s="12">
        <f t="shared" si="216"/>
        <v>2.7823819296853356E-4</v>
      </c>
      <c r="AN98" s="12">
        <f t="shared" si="217"/>
        <v>5.9549643761641667E-4</v>
      </c>
      <c r="AO98" s="12">
        <f t="shared" si="218"/>
        <v>1.3000328320395764E-4</v>
      </c>
      <c r="AP98" s="12">
        <f t="shared" si="231"/>
        <v>9.748087884834205E-5</v>
      </c>
      <c r="AQ98" s="12">
        <f t="shared" si="219"/>
        <v>4.5263152979078063E-4</v>
      </c>
      <c r="AR98" s="12">
        <f t="shared" si="220"/>
        <v>2.0952791886511207E-2</v>
      </c>
    </row>
    <row r="99" spans="1:44" x14ac:dyDescent="0.25">
      <c r="A99" s="20" t="s">
        <v>24</v>
      </c>
      <c r="B99" s="15">
        <v>1.0081859143419567</v>
      </c>
      <c r="C99" s="15">
        <v>1.0070202050911155</v>
      </c>
      <c r="D99" s="12">
        <f t="shared" si="221"/>
        <v>1.0022233723678806</v>
      </c>
      <c r="E99" s="12">
        <f t="shared" si="200"/>
        <v>4.796832723234834E-3</v>
      </c>
      <c r="F99" s="12">
        <f t="shared" si="201"/>
        <v>2.3009604174696515E-5</v>
      </c>
      <c r="G99" s="30">
        <f t="shared" si="222"/>
        <v>-3.1343451011887735E-2</v>
      </c>
      <c r="H99" s="31">
        <f t="shared" si="223"/>
        <v>1.9529147526177293E-2</v>
      </c>
      <c r="I99" s="12">
        <f t="shared" si="202"/>
        <v>-6.1211087879066656E-4</v>
      </c>
      <c r="J99" s="12">
        <f t="shared" si="203"/>
        <v>9.8241192133460636E-4</v>
      </c>
      <c r="K99" s="12">
        <f t="shared" si="204"/>
        <v>3.8138760309919668E-4</v>
      </c>
      <c r="L99" s="12">
        <f t="shared" si="224"/>
        <v>2.170410994529975E-4</v>
      </c>
      <c r="M99" s="12">
        <f t="shared" si="205"/>
        <v>2.3009604174696515E-5</v>
      </c>
      <c r="N99" s="12">
        <f t="shared" si="206"/>
        <v>4.763392729345302E-3</v>
      </c>
      <c r="P99" s="20" t="s">
        <v>24</v>
      </c>
      <c r="Q99" s="15">
        <v>1.0081859143419567</v>
      </c>
      <c r="R99" s="15">
        <v>0.95345479701452318</v>
      </c>
      <c r="S99" s="12">
        <f t="shared" si="225"/>
        <v>0.97435656400627413</v>
      </c>
      <c r="T99" s="12">
        <f t="shared" si="207"/>
        <v>-2.0901766991750947E-2</v>
      </c>
      <c r="U99" s="12">
        <f t="shared" si="208"/>
        <v>4.3688386337744945E-4</v>
      </c>
      <c r="V99" s="30">
        <f t="shared" si="226"/>
        <v>-3.1343451011887735E-2</v>
      </c>
      <c r="W99" s="31">
        <f t="shared" si="227"/>
        <v>-1.8508875587085916E-2</v>
      </c>
      <c r="X99" s="12">
        <f t="shared" si="209"/>
        <v>5.8013203524895222E-4</v>
      </c>
      <c r="Y99" s="12">
        <f t="shared" si="210"/>
        <v>9.8241192133460636E-4</v>
      </c>
      <c r="Z99" s="12">
        <f t="shared" si="211"/>
        <v>3.4257847549822501E-4</v>
      </c>
      <c r="AA99" s="12">
        <f t="shared" si="232"/>
        <v>5.7259292745197892E-6</v>
      </c>
      <c r="AB99" s="12">
        <f t="shared" si="212"/>
        <v>4.3688386337744945E-4</v>
      </c>
      <c r="AC99" s="12">
        <f t="shared" si="213"/>
        <v>2.1922137323341369E-2</v>
      </c>
      <c r="AE99" s="20" t="s">
        <v>24</v>
      </c>
      <c r="AF99" s="15">
        <v>1.0081859143419567</v>
      </c>
      <c r="AG99" s="15">
        <v>1.0206170769796099</v>
      </c>
      <c r="AH99" s="12">
        <f t="shared" si="228"/>
        <v>1.0394677267823291</v>
      </c>
      <c r="AI99" s="12">
        <f t="shared" si="214"/>
        <v>-1.8850649802719222E-2</v>
      </c>
      <c r="AJ99" s="12">
        <f t="shared" si="215"/>
        <v>3.5534699798475824E-4</v>
      </c>
      <c r="AK99" s="30">
        <f t="shared" si="229"/>
        <v>-3.1343451011887735E-2</v>
      </c>
      <c r="AL99" s="31">
        <f t="shared" si="230"/>
        <v>-6.169257259380112E-3</v>
      </c>
      <c r="AM99" s="12">
        <f t="shared" si="216"/>
        <v>1.9336581268911333E-4</v>
      </c>
      <c r="AN99" s="12">
        <f t="shared" si="217"/>
        <v>9.8241192133460636E-4</v>
      </c>
      <c r="AO99" s="12">
        <f t="shared" si="218"/>
        <v>3.8059735132414214E-5</v>
      </c>
      <c r="AP99" s="12">
        <f t="shared" si="231"/>
        <v>1.6081771683825678E-4</v>
      </c>
      <c r="AQ99" s="12">
        <f t="shared" si="219"/>
        <v>3.5534699798475824E-4</v>
      </c>
      <c r="AR99" s="12">
        <f t="shared" si="220"/>
        <v>1.8469855372698043E-2</v>
      </c>
    </row>
    <row r="100" spans="1:44" x14ac:dyDescent="0.25">
      <c r="A100" s="20" t="s">
        <v>25</v>
      </c>
      <c r="B100" s="15">
        <v>1.008460268689563</v>
      </c>
      <c r="C100" s="15">
        <v>1.0033834100620962</v>
      </c>
      <c r="D100" s="12">
        <f t="shared" si="221"/>
        <v>1.002094418009442</v>
      </c>
      <c r="E100" s="12">
        <f t="shared" si="200"/>
        <v>1.2889920526542031E-3</v>
      </c>
      <c r="F100" s="12">
        <f t="shared" si="201"/>
        <v>1.661500511805696E-6</v>
      </c>
      <c r="G100" s="30">
        <f t="shared" si="222"/>
        <v>-3.1069096664281481E-2</v>
      </c>
      <c r="H100" s="31">
        <f t="shared" si="223"/>
        <v>1.5892352497158035E-2</v>
      </c>
      <c r="I100" s="12">
        <f t="shared" si="202"/>
        <v>-4.9376103595703824E-4</v>
      </c>
      <c r="J100" s="12">
        <f t="shared" si="203"/>
        <v>9.6528876753446667E-4</v>
      </c>
      <c r="K100" s="12">
        <f t="shared" si="204"/>
        <v>2.5256686789392526E-4</v>
      </c>
      <c r="L100" s="12">
        <f t="shared" si="224"/>
        <v>2.1325813627209918E-4</v>
      </c>
      <c r="M100" s="12">
        <f t="shared" si="205"/>
        <v>1.661500511805696E-6</v>
      </c>
      <c r="N100" s="12">
        <f t="shared" si="206"/>
        <v>1.2846455699067534E-3</v>
      </c>
      <c r="P100" s="20" t="s">
        <v>25</v>
      </c>
      <c r="Q100" s="15">
        <v>1.008460268689563</v>
      </c>
      <c r="R100" s="15">
        <v>0.94625229781328979</v>
      </c>
      <c r="S100" s="12">
        <f t="shared" si="225"/>
        <v>0.97433561863685803</v>
      </c>
      <c r="T100" s="12">
        <f t="shared" si="207"/>
        <v>-2.8083320823568236E-2</v>
      </c>
      <c r="U100" s="12">
        <f t="shared" si="208"/>
        <v>7.8867290847946128E-4</v>
      </c>
      <c r="V100" s="30">
        <f t="shared" si="226"/>
        <v>-3.1069096664281481E-2</v>
      </c>
      <c r="W100" s="31">
        <f t="shared" si="227"/>
        <v>-2.5711374788319308E-2</v>
      </c>
      <c r="X100" s="12">
        <f t="shared" si="209"/>
        <v>7.9882918866986243E-4</v>
      </c>
      <c r="Y100" s="12">
        <f t="shared" si="210"/>
        <v>9.6528876753446667E-4</v>
      </c>
      <c r="Z100" s="12">
        <f t="shared" si="211"/>
        <v>6.6107479350542174E-4</v>
      </c>
      <c r="AA100" s="12">
        <f t="shared" si="232"/>
        <v>5.6261279941331111E-6</v>
      </c>
      <c r="AB100" s="12">
        <f t="shared" si="212"/>
        <v>7.8867290847946128E-4</v>
      </c>
      <c r="AC100" s="12">
        <f t="shared" si="213"/>
        <v>2.9678470412665258E-2</v>
      </c>
      <c r="AE100" s="20" t="s">
        <v>25</v>
      </c>
      <c r="AF100" s="15">
        <v>1.008460268689563</v>
      </c>
      <c r="AG100" s="15">
        <v>1.0443614394122644</v>
      </c>
      <c r="AH100" s="12">
        <f t="shared" si="228"/>
        <v>1.0393567244815087</v>
      </c>
      <c r="AI100" s="12">
        <f t="shared" si="214"/>
        <v>5.0047149307557159E-3</v>
      </c>
      <c r="AJ100" s="12">
        <f t="shared" si="215"/>
        <v>2.504717153812919E-5</v>
      </c>
      <c r="AK100" s="30">
        <f t="shared" si="229"/>
        <v>-3.1069096664281481E-2</v>
      </c>
      <c r="AL100" s="31">
        <f t="shared" si="230"/>
        <v>1.757510517327443E-2</v>
      </c>
      <c r="AM100" s="12">
        <f t="shared" si="216"/>
        <v>-5.4604264151337676E-4</v>
      </c>
      <c r="AN100" s="12">
        <f t="shared" si="217"/>
        <v>9.6528876753446667E-4</v>
      </c>
      <c r="AO100" s="12">
        <f t="shared" si="218"/>
        <v>3.0888432185165762E-4</v>
      </c>
      <c r="AP100" s="12">
        <f t="shared" si="231"/>
        <v>1.580147108492097E-4</v>
      </c>
      <c r="AQ100" s="12">
        <f t="shared" si="219"/>
        <v>2.504717153812919E-5</v>
      </c>
      <c r="AR100" s="12">
        <f t="shared" si="220"/>
        <v>4.7921291823759989E-3</v>
      </c>
    </row>
    <row r="101" spans="1:44" x14ac:dyDescent="0.25">
      <c r="A101" s="20" t="s">
        <v>26</v>
      </c>
      <c r="B101" s="15">
        <v>1.0282949674653128</v>
      </c>
      <c r="C101" s="15">
        <v>1.0375755374720759</v>
      </c>
      <c r="D101" s="12">
        <f t="shared" si="221"/>
        <v>0.9927715445876526</v>
      </c>
      <c r="E101" s="12">
        <f t="shared" si="200"/>
        <v>4.4803992884423272E-2</v>
      </c>
      <c r="F101" s="12">
        <f t="shared" si="201"/>
        <v>2.007397778387451E-3</v>
      </c>
      <c r="G101" s="30">
        <f t="shared" si="222"/>
        <v>-1.1234397888531644E-2</v>
      </c>
      <c r="H101" s="31">
        <f t="shared" si="223"/>
        <v>5.0084479907137713E-2</v>
      </c>
      <c r="I101" s="12">
        <f t="shared" si="202"/>
        <v>-5.626689753169535E-4</v>
      </c>
      <c r="J101" s="12">
        <f t="shared" si="203"/>
        <v>1.2621169591784425E-4</v>
      </c>
      <c r="K101" s="12">
        <f t="shared" si="204"/>
        <v>2.5084551275684815E-3</v>
      </c>
      <c r="L101" s="12">
        <f t="shared" si="224"/>
        <v>2.7883543197055631E-5</v>
      </c>
      <c r="M101" s="12">
        <f t="shared" si="205"/>
        <v>2.007397778387451E-3</v>
      </c>
      <c r="N101" s="12">
        <f t="shared" si="206"/>
        <v>4.3181427535948509E-2</v>
      </c>
      <c r="P101" s="20" t="s">
        <v>26</v>
      </c>
      <c r="Q101" s="15">
        <v>1.0282949674653128</v>
      </c>
      <c r="R101" s="15">
        <v>1.0320875070094429</v>
      </c>
      <c r="S101" s="12">
        <f t="shared" si="225"/>
        <v>0.97282135397606462</v>
      </c>
      <c r="T101" s="12">
        <f t="shared" si="207"/>
        <v>5.9266153033378233E-2</v>
      </c>
      <c r="U101" s="12">
        <f t="shared" si="208"/>
        <v>3.5124768953758078E-3</v>
      </c>
      <c r="V101" s="30">
        <f t="shared" si="226"/>
        <v>-1.1234397888531644E-2</v>
      </c>
      <c r="W101" s="31">
        <f t="shared" si="227"/>
        <v>6.0123834407833754E-2</v>
      </c>
      <c r="X101" s="12">
        <f t="shared" si="209"/>
        <v>-6.7545507832179376E-4</v>
      </c>
      <c r="Y101" s="12">
        <f t="shared" si="210"/>
        <v>1.2621169591784425E-4</v>
      </c>
      <c r="Z101" s="12">
        <f t="shared" si="211"/>
        <v>3.6148754639006141E-3</v>
      </c>
      <c r="AA101" s="12">
        <f t="shared" si="232"/>
        <v>7.3561734008791197E-7</v>
      </c>
      <c r="AB101" s="12">
        <f t="shared" si="212"/>
        <v>3.5124768953758078E-3</v>
      </c>
      <c r="AC101" s="12">
        <f t="shared" si="213"/>
        <v>5.7423573709468406E-2</v>
      </c>
      <c r="AE101" s="20" t="s">
        <v>26</v>
      </c>
      <c r="AF101" s="15">
        <v>1.0282949674653128</v>
      </c>
      <c r="AG101" s="15">
        <v>1.0362881289287003</v>
      </c>
      <c r="AH101" s="12">
        <f t="shared" si="228"/>
        <v>1.0313317115032388</v>
      </c>
      <c r="AI101" s="12">
        <f t="shared" si="214"/>
        <v>4.9564174254614901E-3</v>
      </c>
      <c r="AJ101" s="12">
        <f t="shared" si="215"/>
        <v>2.4566073695418307E-5</v>
      </c>
      <c r="AK101" s="30">
        <f t="shared" si="229"/>
        <v>-1.1234397888531644E-2</v>
      </c>
      <c r="AL101" s="31">
        <f t="shared" si="230"/>
        <v>9.5017946897102412E-3</v>
      </c>
      <c r="AM101" s="12">
        <f t="shared" si="216"/>
        <v>-1.0674694219934193E-4</v>
      </c>
      <c r="AN101" s="12">
        <f t="shared" si="217"/>
        <v>1.2621169591784425E-4</v>
      </c>
      <c r="AO101" s="12">
        <f t="shared" si="218"/>
        <v>9.0284102325405736E-5</v>
      </c>
      <c r="AP101" s="12">
        <f t="shared" si="231"/>
        <v>2.0660454474349463E-5</v>
      </c>
      <c r="AQ101" s="12">
        <f t="shared" si="219"/>
        <v>2.4566073695418307E-5</v>
      </c>
      <c r="AR101" s="12">
        <f t="shared" si="220"/>
        <v>4.7828565117168358E-3</v>
      </c>
    </row>
    <row r="102" spans="1:44" x14ac:dyDescent="0.25">
      <c r="A102" s="20" t="s">
        <v>27</v>
      </c>
      <c r="B102" s="15">
        <v>0.9825710171764398</v>
      </c>
      <c r="C102" s="15">
        <v>0.97857558577295178</v>
      </c>
      <c r="D102" s="12">
        <f t="shared" si="221"/>
        <v>1.0142631036834997</v>
      </c>
      <c r="E102" s="12">
        <f t="shared" si="200"/>
        <v>-3.5687517910547917E-2</v>
      </c>
      <c r="F102" s="12">
        <f t="shared" si="201"/>
        <v>1.2735989346156784E-3</v>
      </c>
      <c r="G102" s="30">
        <f t="shared" si="222"/>
        <v>-5.6958348177404639E-2</v>
      </c>
      <c r="H102" s="31">
        <f t="shared" si="223"/>
        <v>-8.9154717919863735E-3</v>
      </c>
      <c r="I102" s="12">
        <f t="shared" si="202"/>
        <v>5.0781054649378949E-4</v>
      </c>
      <c r="J102" s="12">
        <f t="shared" si="203"/>
        <v>3.2442534270984542E-3</v>
      </c>
      <c r="K102" s="12">
        <f t="shared" si="204"/>
        <v>7.9485637273704715E-5</v>
      </c>
      <c r="L102" s="12">
        <f t="shared" si="224"/>
        <v>7.1674245337438624E-4</v>
      </c>
      <c r="M102" s="12">
        <f t="shared" si="205"/>
        <v>1.2735989346156784E-3</v>
      </c>
      <c r="N102" s="12">
        <f t="shared" si="206"/>
        <v>3.6468841476725848E-2</v>
      </c>
      <c r="P102" s="20" t="s">
        <v>27</v>
      </c>
      <c r="Q102" s="15">
        <v>0.9825710171764398</v>
      </c>
      <c r="R102" s="15">
        <v>1.0140753210782147</v>
      </c>
      <c r="S102" s="12">
        <f t="shared" si="225"/>
        <v>0.97631211342026492</v>
      </c>
      <c r="T102" s="12">
        <f t="shared" si="207"/>
        <v>3.7763207657949827E-2</v>
      </c>
      <c r="U102" s="12">
        <f t="shared" si="208"/>
        <v>1.4260598526174403E-3</v>
      </c>
      <c r="V102" s="30">
        <f t="shared" si="226"/>
        <v>-5.6958348177404639E-2</v>
      </c>
      <c r="W102" s="31">
        <f t="shared" si="227"/>
        <v>4.2111648476605645E-2</v>
      </c>
      <c r="X102" s="12">
        <f t="shared" si="209"/>
        <v>-2.3986099362549758E-3</v>
      </c>
      <c r="Y102" s="12">
        <f t="shared" si="210"/>
        <v>3.2442534270984542E-3</v>
      </c>
      <c r="Z102" s="12">
        <f t="shared" si="211"/>
        <v>1.7733909374172026E-3</v>
      </c>
      <c r="AA102" s="12">
        <f t="shared" si="232"/>
        <v>1.8908937553352088E-5</v>
      </c>
      <c r="AB102" s="12">
        <f t="shared" si="212"/>
        <v>1.4260598526174403E-3</v>
      </c>
      <c r="AC102" s="12">
        <f t="shared" si="213"/>
        <v>3.7239055988265379E-2</v>
      </c>
      <c r="AE102" s="20" t="s">
        <v>27</v>
      </c>
      <c r="AF102" s="15">
        <v>0.9825710171764398</v>
      </c>
      <c r="AG102" s="15">
        <v>1.0450595145277821</v>
      </c>
      <c r="AH102" s="12">
        <f t="shared" si="228"/>
        <v>1.0498313770960732</v>
      </c>
      <c r="AI102" s="12">
        <f t="shared" si="214"/>
        <v>-4.7718625682910965E-3</v>
      </c>
      <c r="AJ102" s="12">
        <f t="shared" si="215"/>
        <v>2.27706723706577E-5</v>
      </c>
      <c r="AK102" s="30">
        <f t="shared" si="229"/>
        <v>-5.6958348177404639E-2</v>
      </c>
      <c r="AL102" s="31">
        <f t="shared" si="230"/>
        <v>1.8273180288792101E-2</v>
      </c>
      <c r="AM102" s="12">
        <f t="shared" si="216"/>
        <v>-1.0408101651975079E-3</v>
      </c>
      <c r="AN102" s="12">
        <f t="shared" si="217"/>
        <v>3.2442534270984542E-3</v>
      </c>
      <c r="AO102" s="12">
        <f t="shared" si="218"/>
        <v>3.339091178667002E-4</v>
      </c>
      <c r="AP102" s="12">
        <f t="shared" si="231"/>
        <v>5.3107400028480135E-4</v>
      </c>
      <c r="AQ102" s="12">
        <f t="shared" si="219"/>
        <v>2.27706723706577E-5</v>
      </c>
      <c r="AR102" s="12">
        <f t="shared" si="220"/>
        <v>4.5661156153841611E-3</v>
      </c>
    </row>
    <row r="103" spans="1:44" x14ac:dyDescent="0.25">
      <c r="A103" s="20" t="s">
        <v>28</v>
      </c>
      <c r="B103" s="15">
        <v>1.0356198543950275</v>
      </c>
      <c r="C103" s="15">
        <v>1.0088474319676257</v>
      </c>
      <c r="D103" s="12">
        <f t="shared" si="221"/>
        <v>0.98932863907914337</v>
      </c>
      <c r="E103" s="12">
        <f t="shared" si="200"/>
        <v>1.951879288848235E-2</v>
      </c>
      <c r="F103" s="12">
        <f t="shared" si="201"/>
        <v>3.8098327582346915E-4</v>
      </c>
      <c r="G103" s="30">
        <f t="shared" si="222"/>
        <v>-3.9095109588169752E-3</v>
      </c>
      <c r="H103" s="31">
        <f t="shared" si="223"/>
        <v>2.1356374402687561E-2</v>
      </c>
      <c r="I103" s="12">
        <f t="shared" si="202"/>
        <v>-8.3492979767905349E-5</v>
      </c>
      <c r="J103" s="12">
        <f t="shared" si="203"/>
        <v>1.5284275937110026E-5</v>
      </c>
      <c r="K103" s="12">
        <f t="shared" si="204"/>
        <v>4.5609472762776846E-4</v>
      </c>
      <c r="L103" s="12">
        <f t="shared" si="224"/>
        <v>3.3767058213487159E-6</v>
      </c>
      <c r="M103" s="12">
        <f t="shared" si="205"/>
        <v>3.8098327582346915E-4</v>
      </c>
      <c r="N103" s="12">
        <f t="shared" si="206"/>
        <v>1.9347616170676554E-2</v>
      </c>
      <c r="P103" s="20" t="s">
        <v>28</v>
      </c>
      <c r="Q103" s="15">
        <v>1.0356198543950275</v>
      </c>
      <c r="R103" s="15">
        <v>0.99699324384992216</v>
      </c>
      <c r="S103" s="12">
        <f t="shared" si="225"/>
        <v>0.97226214117695031</v>
      </c>
      <c r="T103" s="12">
        <f t="shared" si="207"/>
        <v>2.473110267297185E-2</v>
      </c>
      <c r="U103" s="12">
        <f t="shared" si="208"/>
        <v>6.1162743942107538E-4</v>
      </c>
      <c r="V103" s="30">
        <f t="shared" si="226"/>
        <v>-3.9095109588169752E-3</v>
      </c>
      <c r="W103" s="31">
        <f t="shared" si="227"/>
        <v>2.5029571248313065E-2</v>
      </c>
      <c r="X103" s="12">
        <f t="shared" si="209"/>
        <v>-9.7853383089770206E-5</v>
      </c>
      <c r="Y103" s="12">
        <f t="shared" si="210"/>
        <v>1.5284275937110026E-5</v>
      </c>
      <c r="Z103" s="12">
        <f t="shared" si="211"/>
        <v>6.2647943687438009E-4</v>
      </c>
      <c r="AA103" s="12">
        <f t="shared" si="232"/>
        <v>8.9083490466214711E-8</v>
      </c>
      <c r="AB103" s="12">
        <f t="shared" si="212"/>
        <v>6.1162743942107538E-4</v>
      </c>
      <c r="AC103" s="12">
        <f t="shared" si="213"/>
        <v>2.4805687325895893E-2</v>
      </c>
      <c r="AE103" s="20" t="s">
        <v>28</v>
      </c>
      <c r="AF103" s="15">
        <v>1.0356198543950275</v>
      </c>
      <c r="AG103" s="15">
        <v>1.0387647406980041</v>
      </c>
      <c r="AH103" s="12">
        <f t="shared" si="228"/>
        <v>1.0283681014509809</v>
      </c>
      <c r="AI103" s="12">
        <f t="shared" si="214"/>
        <v>1.0396639247023165E-2</v>
      </c>
      <c r="AJ103" s="12">
        <f t="shared" si="215"/>
        <v>1.080901076327424E-4</v>
      </c>
      <c r="AK103" s="30">
        <f t="shared" si="229"/>
        <v>-3.9095109588169752E-3</v>
      </c>
      <c r="AL103" s="31">
        <f t="shared" si="230"/>
        <v>1.1978406459014046E-2</v>
      </c>
      <c r="AM103" s="12">
        <f t="shared" si="216"/>
        <v>-4.682971132067945E-5</v>
      </c>
      <c r="AN103" s="12">
        <f t="shared" si="217"/>
        <v>1.5284275937110026E-5</v>
      </c>
      <c r="AO103" s="12">
        <f t="shared" si="218"/>
        <v>1.4348222129734943E-4</v>
      </c>
      <c r="AP103" s="12">
        <f t="shared" si="231"/>
        <v>2.5019875129294047E-6</v>
      </c>
      <c r="AQ103" s="12">
        <f t="shared" si="219"/>
        <v>1.080901076327424E-4</v>
      </c>
      <c r="AR103" s="12">
        <f t="shared" si="220"/>
        <v>1.0008656281534047E-2</v>
      </c>
    </row>
    <row r="104" spans="1:44" x14ac:dyDescent="0.25">
      <c r="A104" s="20" t="s">
        <v>29</v>
      </c>
      <c r="B104" s="15">
        <v>1.0132789271128577</v>
      </c>
      <c r="C104" s="15">
        <v>1.025634445306759</v>
      </c>
      <c r="D104" s="12">
        <f t="shared" si="221"/>
        <v>0.99982951128960118</v>
      </c>
      <c r="E104" s="12">
        <f t="shared" si="200"/>
        <v>2.5804934017157777E-2</v>
      </c>
      <c r="F104" s="12">
        <f t="shared" si="201"/>
        <v>6.6589461962986661E-4</v>
      </c>
      <c r="G104" s="30">
        <f t="shared" si="222"/>
        <v>-2.6250438240986718E-2</v>
      </c>
      <c r="H104" s="31">
        <f t="shared" si="223"/>
        <v>3.81433877418208E-2</v>
      </c>
      <c r="I104" s="12">
        <f t="shared" si="202"/>
        <v>-1.0012806442186767E-3</v>
      </c>
      <c r="J104" s="12">
        <f t="shared" si="203"/>
        <v>6.8908550784385787E-4</v>
      </c>
      <c r="K104" s="12">
        <f t="shared" si="204"/>
        <v>1.4549180284228853E-3</v>
      </c>
      <c r="L104" s="12">
        <f t="shared" si="224"/>
        <v>1.5223744031565083E-4</v>
      </c>
      <c r="M104" s="12">
        <f t="shared" si="205"/>
        <v>6.6589461962986661E-4</v>
      </c>
      <c r="N104" s="12">
        <f t="shared" si="206"/>
        <v>2.5159972088729655E-2</v>
      </c>
      <c r="P104" s="20" t="s">
        <v>29</v>
      </c>
      <c r="Q104" s="15">
        <v>1.0132789271128577</v>
      </c>
      <c r="R104" s="15">
        <v>1.0319603605653667</v>
      </c>
      <c r="S104" s="12">
        <f t="shared" si="225"/>
        <v>0.97396774190500923</v>
      </c>
      <c r="T104" s="12">
        <f t="shared" si="207"/>
        <v>5.7992618660357431E-2</v>
      </c>
      <c r="U104" s="12">
        <f t="shared" si="208"/>
        <v>3.3631438190856369E-3</v>
      </c>
      <c r="V104" s="30">
        <f t="shared" si="226"/>
        <v>-2.6250438240986718E-2</v>
      </c>
      <c r="W104" s="31">
        <f t="shared" si="227"/>
        <v>5.9996687963757567E-2</v>
      </c>
      <c r="X104" s="12">
        <f t="shared" si="209"/>
        <v>-1.5749393520563691E-3</v>
      </c>
      <c r="Y104" s="12">
        <f t="shared" si="210"/>
        <v>6.8908550784385787E-4</v>
      </c>
      <c r="Z104" s="12">
        <f t="shared" si="211"/>
        <v>3.5996025666204922E-3</v>
      </c>
      <c r="AA104" s="12">
        <f t="shared" si="232"/>
        <v>4.0162937728307045E-6</v>
      </c>
      <c r="AB104" s="12">
        <f t="shared" si="212"/>
        <v>3.3631438190856369E-3</v>
      </c>
      <c r="AC104" s="12">
        <f t="shared" si="213"/>
        <v>5.6196556453569371E-2</v>
      </c>
      <c r="AE104" s="20" t="s">
        <v>29</v>
      </c>
      <c r="AF104" s="15">
        <v>1.0132789271128577</v>
      </c>
      <c r="AG104" s="15">
        <v>1.0109407094942375</v>
      </c>
      <c r="AH104" s="12">
        <f t="shared" si="228"/>
        <v>1.0374071210707392</v>
      </c>
      <c r="AI104" s="12">
        <f t="shared" si="214"/>
        <v>-2.6466411576501647E-2</v>
      </c>
      <c r="AJ104" s="12">
        <f t="shared" si="215"/>
        <v>7.0047094173678038E-4</v>
      </c>
      <c r="AK104" s="30">
        <f t="shared" si="229"/>
        <v>-2.6250438240986718E-2</v>
      </c>
      <c r="AL104" s="31">
        <f t="shared" si="230"/>
        <v>-1.5845624744752485E-2</v>
      </c>
      <c r="AM104" s="12">
        <f t="shared" si="216"/>
        <v>4.1595459375197603E-4</v>
      </c>
      <c r="AN104" s="12">
        <f t="shared" si="217"/>
        <v>6.8908550784385787E-4</v>
      </c>
      <c r="AO104" s="12">
        <f t="shared" si="218"/>
        <v>2.5108382355151223E-4</v>
      </c>
      <c r="AP104" s="12">
        <f t="shared" si="231"/>
        <v>1.1280111292545641E-4</v>
      </c>
      <c r="AQ104" s="12">
        <f t="shared" si="219"/>
        <v>7.0047094173678038E-4</v>
      </c>
      <c r="AR104" s="12">
        <f t="shared" si="220"/>
        <v>2.6179983977242839E-2</v>
      </c>
    </row>
    <row r="105" spans="1:44" x14ac:dyDescent="0.25">
      <c r="A105" s="20" t="s">
        <v>30</v>
      </c>
      <c r="B105" s="15">
        <v>1.0689009015753643</v>
      </c>
      <c r="C105" s="15">
        <v>1.010480048315344</v>
      </c>
      <c r="D105" s="12">
        <f t="shared" si="221"/>
        <v>0.97368559888403705</v>
      </c>
      <c r="E105" s="12">
        <f t="shared" si="200"/>
        <v>3.6794449431306941E-2</v>
      </c>
      <c r="F105" s="12">
        <f t="shared" si="201"/>
        <v>1.3538315089530037E-3</v>
      </c>
      <c r="G105" s="30">
        <f t="shared" si="222"/>
        <v>2.9371536221519889E-2</v>
      </c>
      <c r="H105" s="31">
        <f t="shared" si="223"/>
        <v>2.2988990750405836E-2</v>
      </c>
      <c r="I105" s="12">
        <f t="shared" si="202"/>
        <v>6.7522197452173072E-4</v>
      </c>
      <c r="J105" s="12">
        <f t="shared" si="203"/>
        <v>8.626871400120549E-4</v>
      </c>
      <c r="K105" s="12">
        <f t="shared" si="204"/>
        <v>5.2849369572224511E-4</v>
      </c>
      <c r="L105" s="12">
        <f t="shared" si="224"/>
        <v>1.9059068939006771E-4</v>
      </c>
      <c r="M105" s="12">
        <f t="shared" si="205"/>
        <v>1.3538315089530037E-3</v>
      </c>
      <c r="N105" s="12">
        <f t="shared" si="206"/>
        <v>3.6412841097308211E-2</v>
      </c>
      <c r="P105" s="20" t="s">
        <v>30</v>
      </c>
      <c r="Q105" s="15">
        <v>1.0689009015753643</v>
      </c>
      <c r="R105" s="15">
        <v>0.98687960274353903</v>
      </c>
      <c r="S105" s="12">
        <f t="shared" si="225"/>
        <v>0.96972132549887213</v>
      </c>
      <c r="T105" s="12">
        <f t="shared" si="207"/>
        <v>1.7158277244666897E-2</v>
      </c>
      <c r="U105" s="12">
        <f t="shared" si="208"/>
        <v>2.9440647800485384E-4</v>
      </c>
      <c r="V105" s="30">
        <f t="shared" si="226"/>
        <v>2.9371536221519889E-2</v>
      </c>
      <c r="W105" s="31">
        <f t="shared" si="227"/>
        <v>1.4915930141929934E-2</v>
      </c>
      <c r="X105" s="12">
        <f t="shared" si="209"/>
        <v>4.3810378244135538E-4</v>
      </c>
      <c r="Y105" s="12">
        <f t="shared" si="210"/>
        <v>8.626871400120549E-4</v>
      </c>
      <c r="Z105" s="12">
        <f t="shared" si="211"/>
        <v>2.2248497199893393E-4</v>
      </c>
      <c r="AA105" s="12">
        <f t="shared" si="232"/>
        <v>5.0281205291528543E-6</v>
      </c>
      <c r="AB105" s="12">
        <f t="shared" si="212"/>
        <v>2.9440647800485384E-4</v>
      </c>
      <c r="AC105" s="12">
        <f t="shared" si="213"/>
        <v>1.7386393636028799E-2</v>
      </c>
      <c r="AE105" s="20" t="s">
        <v>30</v>
      </c>
      <c r="AF105" s="15">
        <v>1.0689009015753643</v>
      </c>
      <c r="AG105" s="15">
        <v>1.0583078365808145</v>
      </c>
      <c r="AH105" s="12">
        <f t="shared" si="228"/>
        <v>1.0149027678670317</v>
      </c>
      <c r="AI105" s="12">
        <f t="shared" si="214"/>
        <v>4.3405068713782802E-2</v>
      </c>
      <c r="AJ105" s="12">
        <f t="shared" si="215"/>
        <v>1.8839999900482065E-3</v>
      </c>
      <c r="AK105" s="30">
        <f t="shared" si="229"/>
        <v>2.9371536221519889E-2</v>
      </c>
      <c r="AL105" s="31">
        <f t="shared" si="230"/>
        <v>3.1521502341824492E-2</v>
      </c>
      <c r="AM105" s="12">
        <f t="shared" si="216"/>
        <v>9.2583494778962212E-4</v>
      </c>
      <c r="AN105" s="12">
        <f t="shared" si="217"/>
        <v>8.626871400120549E-4</v>
      </c>
      <c r="AO105" s="12">
        <f t="shared" si="218"/>
        <v>9.9360510988564686E-4</v>
      </c>
      <c r="AP105" s="12">
        <f t="shared" si="231"/>
        <v>1.4121914971673837E-4</v>
      </c>
      <c r="AQ105" s="12">
        <f t="shared" si="219"/>
        <v>1.8839999900482065E-3</v>
      </c>
      <c r="AR105" s="12">
        <f t="shared" si="220"/>
        <v>4.101365142869591E-2</v>
      </c>
    </row>
    <row r="106" spans="1:44" x14ac:dyDescent="0.25">
      <c r="A106" s="20" t="s">
        <v>31</v>
      </c>
      <c r="B106" s="15">
        <v>1.0530344672593552</v>
      </c>
      <c r="C106" s="15">
        <v>1.0125750765704216</v>
      </c>
      <c r="D106" s="12">
        <f t="shared" si="221"/>
        <v>0.98114327497257636</v>
      </c>
      <c r="E106" s="12">
        <f t="shared" si="200"/>
        <v>3.1431801597845199E-2</v>
      </c>
      <c r="F106" s="12">
        <f t="shared" si="201"/>
        <v>9.8795815168630408E-4</v>
      </c>
      <c r="G106" s="30">
        <f t="shared" si="222"/>
        <v>1.3505101905510797E-2</v>
      </c>
      <c r="H106" s="31">
        <f t="shared" si="223"/>
        <v>2.5084019005483404E-2</v>
      </c>
      <c r="I106" s="12">
        <f t="shared" si="202"/>
        <v>3.3876223286882296E-4</v>
      </c>
      <c r="J106" s="12">
        <f t="shared" si="203"/>
        <v>1.8238777747823135E-4</v>
      </c>
      <c r="K106" s="12">
        <f t="shared" si="204"/>
        <v>6.2920800946745267E-4</v>
      </c>
      <c r="L106" s="12">
        <f t="shared" si="224"/>
        <v>4.0294343839891425E-5</v>
      </c>
      <c r="M106" s="12">
        <f t="shared" si="205"/>
        <v>9.8795815168630408E-4</v>
      </c>
      <c r="N106" s="12">
        <f t="shared" si="206"/>
        <v>3.1041452950140051E-2</v>
      </c>
      <c r="P106" s="20" t="s">
        <v>31</v>
      </c>
      <c r="Q106" s="15">
        <v>1.0530344672593552</v>
      </c>
      <c r="R106" s="15">
        <v>0.97189792168486733</v>
      </c>
      <c r="S106" s="12">
        <f t="shared" si="225"/>
        <v>0.97093263609396463</v>
      </c>
      <c r="T106" s="12">
        <f t="shared" si="207"/>
        <v>9.6528559090269805E-4</v>
      </c>
      <c r="U106" s="12">
        <f t="shared" si="208"/>
        <v>9.3177627200437093E-7</v>
      </c>
      <c r="V106" s="30">
        <f t="shared" si="226"/>
        <v>1.3505101905510797E-2</v>
      </c>
      <c r="W106" s="31">
        <f t="shared" si="227"/>
        <v>-6.5750916741769139E-5</v>
      </c>
      <c r="X106" s="12">
        <f t="shared" si="209"/>
        <v>-8.8797283097834817E-7</v>
      </c>
      <c r="Y106" s="12">
        <f t="shared" si="210"/>
        <v>1.8238777747823135E-4</v>
      </c>
      <c r="Z106" s="12">
        <f t="shared" si="211"/>
        <v>4.3231830523830574E-9</v>
      </c>
      <c r="AA106" s="12">
        <f t="shared" si="232"/>
        <v>1.0630362800956994E-6</v>
      </c>
      <c r="AB106" s="12">
        <f t="shared" si="212"/>
        <v>9.3177627200437093E-7</v>
      </c>
      <c r="AC106" s="12">
        <f t="shared" si="213"/>
        <v>9.9319647605511266E-4</v>
      </c>
      <c r="AE106" s="20" t="s">
        <v>31</v>
      </c>
      <c r="AF106" s="15">
        <v>1.0530344672593552</v>
      </c>
      <c r="AG106" s="15">
        <v>1.0687270920881276</v>
      </c>
      <c r="AH106" s="12">
        <f t="shared" si="228"/>
        <v>1.0213222422812596</v>
      </c>
      <c r="AI106" s="12">
        <f t="shared" si="214"/>
        <v>4.7404849806867988E-2</v>
      </c>
      <c r="AJ106" s="12">
        <f t="shared" si="215"/>
        <v>2.247219785211712E-3</v>
      </c>
      <c r="AK106" s="30">
        <f t="shared" si="229"/>
        <v>1.3505101905510797E-2</v>
      </c>
      <c r="AL106" s="31">
        <f t="shared" si="230"/>
        <v>4.1940757849137533E-2</v>
      </c>
      <c r="AM106" s="12">
        <f t="shared" si="216"/>
        <v>5.6641420874695419E-4</v>
      </c>
      <c r="AN106" s="12">
        <f t="shared" si="217"/>
        <v>1.8238777747823135E-4</v>
      </c>
      <c r="AO106" s="12">
        <f t="shared" si="218"/>
        <v>1.7590271689599916E-3</v>
      </c>
      <c r="AP106" s="12">
        <f t="shared" si="231"/>
        <v>2.9856300922534632E-5</v>
      </c>
      <c r="AQ106" s="12">
        <f t="shared" si="219"/>
        <v>2.247219785211712E-3</v>
      </c>
      <c r="AR106" s="12">
        <f t="shared" si="220"/>
        <v>4.4356365771776443E-2</v>
      </c>
    </row>
    <row r="107" spans="1:44" x14ac:dyDescent="0.25">
      <c r="A107" s="20" t="s">
        <v>32</v>
      </c>
      <c r="B107" s="15">
        <v>1.0443949956543723</v>
      </c>
      <c r="C107" s="15">
        <v>0.99062370751401341</v>
      </c>
      <c r="D107" s="12">
        <f t="shared" si="221"/>
        <v>0.98520407272478994</v>
      </c>
      <c r="E107" s="12">
        <f t="shared" si="200"/>
        <v>5.4196347892234709E-3</v>
      </c>
      <c r="F107" s="12">
        <f t="shared" si="201"/>
        <v>2.9372441248561336E-5</v>
      </c>
      <c r="G107" s="30">
        <f t="shared" si="222"/>
        <v>4.86563030052789E-3</v>
      </c>
      <c r="H107" s="31">
        <f t="shared" si="223"/>
        <v>3.1326499490752502E-3</v>
      </c>
      <c r="I107" s="12">
        <f t="shared" si="202"/>
        <v>1.5242316513167689E-5</v>
      </c>
      <c r="J107" s="12">
        <f t="shared" si="203"/>
        <v>2.3674358221415124E-5</v>
      </c>
      <c r="K107" s="12">
        <f t="shared" si="204"/>
        <v>9.8134957034411673E-6</v>
      </c>
      <c r="L107" s="12">
        <f t="shared" si="224"/>
        <v>5.2302996590677824E-6</v>
      </c>
      <c r="M107" s="12">
        <f t="shared" si="205"/>
        <v>2.9372441248561336E-5</v>
      </c>
      <c r="N107" s="12">
        <f t="shared" si="206"/>
        <v>5.4709318463860854E-3</v>
      </c>
      <c r="P107" s="20" t="s">
        <v>32</v>
      </c>
      <c r="Q107" s="15">
        <v>1.0443949956543723</v>
      </c>
      <c r="R107" s="15">
        <v>1.0135570028325374</v>
      </c>
      <c r="S107" s="12">
        <f t="shared" si="225"/>
        <v>0.97159220983830341</v>
      </c>
      <c r="T107" s="12">
        <f t="shared" si="207"/>
        <v>4.1964792994233946E-2</v>
      </c>
      <c r="U107" s="12">
        <f t="shared" si="208"/>
        <v>1.7610438510489064E-3</v>
      </c>
      <c r="V107" s="30">
        <f t="shared" si="226"/>
        <v>4.86563030052789E-3</v>
      </c>
      <c r="W107" s="31">
        <f t="shared" si="227"/>
        <v>4.159333023092826E-2</v>
      </c>
      <c r="X107" s="12">
        <f t="shared" si="209"/>
        <v>2.0237776787146723E-4</v>
      </c>
      <c r="Y107" s="12">
        <f t="shared" si="210"/>
        <v>2.3674358221415124E-5</v>
      </c>
      <c r="Z107" s="12">
        <f t="shared" si="211"/>
        <v>1.7300051196990508E-3</v>
      </c>
      <c r="AA107" s="12">
        <f t="shared" si="232"/>
        <v>1.3798458452269575E-7</v>
      </c>
      <c r="AB107" s="12">
        <f t="shared" si="212"/>
        <v>1.7610438510489064E-3</v>
      </c>
      <c r="AC107" s="12">
        <f t="shared" si="213"/>
        <v>4.1403485819699361E-2</v>
      </c>
      <c r="AE107" s="20" t="s">
        <v>32</v>
      </c>
      <c r="AF107" s="15">
        <v>1.0443949956543723</v>
      </c>
      <c r="AG107" s="15">
        <v>1.0564474929440633</v>
      </c>
      <c r="AH107" s="12">
        <f t="shared" si="228"/>
        <v>1.0248177262580642</v>
      </c>
      <c r="AI107" s="12">
        <f t="shared" si="214"/>
        <v>3.1629766685999039E-2</v>
      </c>
      <c r="AJ107" s="12">
        <f t="shared" si="215"/>
        <v>1.0004421406107347E-3</v>
      </c>
      <c r="AK107" s="30">
        <f t="shared" si="229"/>
        <v>4.86563030052789E-3</v>
      </c>
      <c r="AL107" s="31">
        <f t="shared" si="230"/>
        <v>2.9661158705073243E-2</v>
      </c>
      <c r="AM107" s="12">
        <f t="shared" si="216"/>
        <v>1.4432023254417096E-4</v>
      </c>
      <c r="AN107" s="12">
        <f t="shared" si="217"/>
        <v>2.3674358221415124E-5</v>
      </c>
      <c r="AO107" s="12">
        <f t="shared" si="218"/>
        <v>8.7978433572754222E-4</v>
      </c>
      <c r="AP107" s="12">
        <f t="shared" si="231"/>
        <v>3.8754173825647397E-6</v>
      </c>
      <c r="AQ107" s="12">
        <f t="shared" si="219"/>
        <v>1.0004421406107347E-3</v>
      </c>
      <c r="AR107" s="12">
        <f t="shared" si="220"/>
        <v>2.9939743240674027E-2</v>
      </c>
    </row>
    <row r="108" spans="1:44" x14ac:dyDescent="0.25">
      <c r="A108" s="20" t="s">
        <v>33</v>
      </c>
      <c r="B108" s="15">
        <v>1.0291758842032488</v>
      </c>
      <c r="C108" s="15">
        <v>1.0122291754116368</v>
      </c>
      <c r="D108" s="12">
        <f t="shared" si="221"/>
        <v>0.99235748862765216</v>
      </c>
      <c r="E108" s="12">
        <f t="shared" si="200"/>
        <v>1.9871686783984654E-2</v>
      </c>
      <c r="F108" s="12">
        <f t="shared" si="201"/>
        <v>3.9488393564079038E-4</v>
      </c>
      <c r="G108" s="30">
        <f t="shared" si="222"/>
        <v>-1.0353481150595645E-2</v>
      </c>
      <c r="H108" s="31">
        <f t="shared" si="223"/>
        <v>2.473811784669866E-2</v>
      </c>
      <c r="I108" s="12">
        <f t="shared" si="202"/>
        <v>-2.5612563682700829E-4</v>
      </c>
      <c r="J108" s="12">
        <f t="shared" ref="J108:J117" si="233">G108^2</f>
        <v>1.0719457193573932E-4</v>
      </c>
      <c r="K108" s="12">
        <f t="shared" ref="K108:K117" si="234">H108^2</f>
        <v>6.1197447459715069E-4</v>
      </c>
      <c r="L108" s="12">
        <f t="shared" si="224"/>
        <v>2.3682151288147762E-5</v>
      </c>
      <c r="M108" s="12">
        <f t="shared" si="205"/>
        <v>3.9488393564079038E-4</v>
      </c>
      <c r="N108" s="12">
        <f t="shared" si="206"/>
        <v>1.9631608401233409E-2</v>
      </c>
      <c r="P108" s="20" t="s">
        <v>33</v>
      </c>
      <c r="Q108" s="15">
        <v>1.0291758842032488</v>
      </c>
      <c r="R108" s="15">
        <v>1.0124441410031193</v>
      </c>
      <c r="S108" s="12">
        <f t="shared" si="225"/>
        <v>0.97275410107243143</v>
      </c>
      <c r="T108" s="12">
        <f t="shared" si="207"/>
        <v>3.969003993068787E-2</v>
      </c>
      <c r="U108" s="12">
        <f t="shared" si="208"/>
        <v>1.5752992696995976E-3</v>
      </c>
      <c r="V108" s="30">
        <f t="shared" si="226"/>
        <v>-1.0353481150595645E-2</v>
      </c>
      <c r="W108" s="31">
        <f t="shared" si="227"/>
        <v>4.0480468401510206E-2</v>
      </c>
      <c r="X108" s="12">
        <f t="shared" si="209"/>
        <v>-4.1911376656231854E-4</v>
      </c>
      <c r="Y108" s="12">
        <f t="shared" ref="Y108:Y117" si="235">V108^2</f>
        <v>1.0719457193573932E-4</v>
      </c>
      <c r="Z108" s="12">
        <f t="shared" ref="Z108:Z117" si="236">W108^2</f>
        <v>1.6386683220056663E-3</v>
      </c>
      <c r="AA108" s="12">
        <f t="shared" si="232"/>
        <v>6.2477716748653531E-7</v>
      </c>
      <c r="AB108" s="12">
        <f t="shared" si="212"/>
        <v>1.5752992696995976E-3</v>
      </c>
      <c r="AC108" s="12">
        <f t="shared" si="213"/>
        <v>3.9202202198892061E-2</v>
      </c>
      <c r="AE108" s="20" t="s">
        <v>33</v>
      </c>
      <c r="AF108" s="15">
        <v>1.0291758842032488</v>
      </c>
      <c r="AG108" s="15">
        <v>1.0182451662002647</v>
      </c>
      <c r="AH108" s="12">
        <f t="shared" si="228"/>
        <v>1.0309752973053405</v>
      </c>
      <c r="AI108" s="12">
        <f t="shared" si="214"/>
        <v>-1.2730131105075815E-2</v>
      </c>
      <c r="AJ108" s="12">
        <f t="shared" si="215"/>
        <v>1.6205623795241878E-4</v>
      </c>
      <c r="AK108" s="30">
        <f t="shared" si="229"/>
        <v>-1.0353481150595645E-2</v>
      </c>
      <c r="AL108" s="31">
        <f t="shared" si="230"/>
        <v>-8.5411680387252886E-3</v>
      </c>
      <c r="AM108" s="12">
        <f t="shared" si="216"/>
        <v>8.8430822293012251E-5</v>
      </c>
      <c r="AN108" s="12">
        <f t="shared" si="217"/>
        <v>1.0719457193573932E-4</v>
      </c>
      <c r="AO108" s="12">
        <f t="shared" si="218"/>
        <v>7.2951551465742388E-5</v>
      </c>
      <c r="AP108" s="12">
        <f t="shared" si="231"/>
        <v>1.7547411571248802E-5</v>
      </c>
      <c r="AQ108" s="12">
        <f t="shared" si="219"/>
        <v>1.6205623795241878E-4</v>
      </c>
      <c r="AR108" s="12">
        <f t="shared" si="220"/>
        <v>1.2502029499025482E-2</v>
      </c>
    </row>
    <row r="109" spans="1:44" x14ac:dyDescent="0.25">
      <c r="A109" s="20" t="s">
        <v>34</v>
      </c>
      <c r="B109" s="15">
        <v>1.0543254676243246</v>
      </c>
      <c r="C109" s="15">
        <v>0.99685204761263457</v>
      </c>
      <c r="D109" s="12">
        <f t="shared" si="221"/>
        <v>0.98053646802651828</v>
      </c>
      <c r="E109" s="12">
        <f t="shared" si="200"/>
        <v>1.6315579586116291E-2</v>
      </c>
      <c r="F109" s="12">
        <f t="shared" si="201"/>
        <v>2.6619813723089466E-4</v>
      </c>
      <c r="G109" s="30">
        <f t="shared" si="222"/>
        <v>1.4796102270480116E-2</v>
      </c>
      <c r="H109" s="31">
        <f t="shared" si="223"/>
        <v>9.3609900476964158E-3</v>
      </c>
      <c r="I109" s="12">
        <f t="shared" si="202"/>
        <v>1.385061660986627E-4</v>
      </c>
      <c r="J109" s="12">
        <f t="shared" si="233"/>
        <v>2.1892464239850685E-4</v>
      </c>
      <c r="K109" s="12">
        <f t="shared" si="234"/>
        <v>8.7628134673071342E-5</v>
      </c>
      <c r="L109" s="12">
        <f t="shared" si="224"/>
        <v>4.8366315647899173E-5</v>
      </c>
      <c r="M109" s="12">
        <f t="shared" si="205"/>
        <v>2.6619813723089466E-4</v>
      </c>
      <c r="N109" s="12">
        <f t="shared" si="206"/>
        <v>1.6367102445333334E-2</v>
      </c>
      <c r="P109" s="20" t="s">
        <v>34</v>
      </c>
      <c r="Q109" s="15">
        <v>1.0543254676243246</v>
      </c>
      <c r="R109" s="15">
        <v>0.93987819243517823</v>
      </c>
      <c r="S109" s="12">
        <f t="shared" si="225"/>
        <v>0.97083407567457802</v>
      </c>
      <c r="T109" s="12">
        <f t="shared" si="207"/>
        <v>-3.0955883239399795E-2</v>
      </c>
      <c r="U109" s="12">
        <f t="shared" si="208"/>
        <v>9.5826670713135319E-4</v>
      </c>
      <c r="V109" s="30">
        <f t="shared" si="226"/>
        <v>1.4796102270480116E-2</v>
      </c>
      <c r="W109" s="31">
        <f t="shared" si="227"/>
        <v>-3.2085480166430869E-2</v>
      </c>
      <c r="X109" s="12">
        <f t="shared" si="209"/>
        <v>-4.747400459399725E-4</v>
      </c>
      <c r="Y109" s="12">
        <f t="shared" si="235"/>
        <v>2.1892464239850685E-4</v>
      </c>
      <c r="Z109" s="12">
        <f t="shared" si="236"/>
        <v>1.0294780375104287E-3</v>
      </c>
      <c r="AA109" s="12">
        <f t="shared" si="232"/>
        <v>1.2759892175580445E-6</v>
      </c>
      <c r="AB109" s="12">
        <f t="shared" si="212"/>
        <v>9.5826670713135319E-4</v>
      </c>
      <c r="AC109" s="12">
        <f t="shared" si="213"/>
        <v>3.2936058617547684E-2</v>
      </c>
      <c r="AE109" s="20" t="s">
        <v>34</v>
      </c>
      <c r="AF109" s="15">
        <v>1.0543254676243246</v>
      </c>
      <c r="AG109" s="15">
        <v>1.057752570176224</v>
      </c>
      <c r="AH109" s="12">
        <f t="shared" si="228"/>
        <v>1.020799910442447</v>
      </c>
      <c r="AI109" s="12">
        <f t="shared" si="214"/>
        <v>3.6952659733777038E-2</v>
      </c>
      <c r="AJ109" s="12">
        <f t="shared" si="215"/>
        <v>1.3654990614003068E-3</v>
      </c>
      <c r="AK109" s="30">
        <f t="shared" si="229"/>
        <v>1.4796102270480116E-2</v>
      </c>
      <c r="AL109" s="31">
        <f t="shared" si="230"/>
        <v>3.0966235937234021E-2</v>
      </c>
      <c r="AM109" s="12">
        <f t="shared" si="216"/>
        <v>4.5817959385913127E-4</v>
      </c>
      <c r="AN109" s="12">
        <f t="shared" si="217"/>
        <v>2.1892464239850685E-4</v>
      </c>
      <c r="AO109" s="12">
        <f t="shared" si="218"/>
        <v>9.5890776812044382E-4</v>
      </c>
      <c r="AP109" s="12">
        <f t="shared" si="231"/>
        <v>3.5837269871816506E-5</v>
      </c>
      <c r="AQ109" s="12">
        <f t="shared" si="219"/>
        <v>1.3654990614003068E-3</v>
      </c>
      <c r="AR109" s="12">
        <f t="shared" si="220"/>
        <v>3.493506967099181E-2</v>
      </c>
    </row>
    <row r="110" spans="1:44" x14ac:dyDescent="0.25">
      <c r="A110" s="20" t="s">
        <v>35</v>
      </c>
      <c r="B110" s="15">
        <v>1.0369765769874109</v>
      </c>
      <c r="C110" s="15">
        <v>0.88836061337601457</v>
      </c>
      <c r="D110" s="12">
        <f t="shared" si="221"/>
        <v>0.98869094081408404</v>
      </c>
      <c r="E110" s="12">
        <f t="shared" si="200"/>
        <v>-0.10033032743806947</v>
      </c>
      <c r="F110" s="12">
        <f t="shared" si="201"/>
        <v>1.0066174603830235E-2</v>
      </c>
      <c r="G110" s="30">
        <f t="shared" si="222"/>
        <v>-2.5527883664335782E-3</v>
      </c>
      <c r="H110" s="31">
        <f t="shared" si="223"/>
        <v>-9.9130444188923583E-2</v>
      </c>
      <c r="I110" s="12">
        <f t="shared" si="202"/>
        <v>2.5305904468487725E-4</v>
      </c>
      <c r="J110" s="12">
        <f t="shared" si="233"/>
        <v>6.5167284437986171E-6</v>
      </c>
      <c r="K110" s="12">
        <f t="shared" si="234"/>
        <v>9.826844965093293E-3</v>
      </c>
      <c r="L110" s="12">
        <f t="shared" si="224"/>
        <v>1.4397198115808818E-6</v>
      </c>
      <c r="M110" s="12">
        <f t="shared" si="205"/>
        <v>1.0066174603830235E-2</v>
      </c>
      <c r="N110" s="12">
        <f t="shared" si="206"/>
        <v>0.11293873898437104</v>
      </c>
      <c r="P110" s="20" t="s">
        <v>35</v>
      </c>
      <c r="Q110" s="15">
        <v>1.0369765769874109</v>
      </c>
      <c r="R110" s="15">
        <v>0.91426126483806991</v>
      </c>
      <c r="S110" s="12">
        <f t="shared" si="225"/>
        <v>0.97215856324519689</v>
      </c>
      <c r="T110" s="12">
        <f t="shared" si="207"/>
        <v>-5.7897298407126985E-2</v>
      </c>
      <c r="U110" s="12">
        <f t="shared" si="208"/>
        <v>3.352097162843909E-3</v>
      </c>
      <c r="V110" s="30">
        <f t="shared" si="226"/>
        <v>-2.5527883664335782E-3</v>
      </c>
      <c r="W110" s="31">
        <f t="shared" si="227"/>
        <v>-5.7702407763539187E-2</v>
      </c>
      <c r="X110" s="12">
        <f t="shared" si="209"/>
        <v>1.4730203525396943E-4</v>
      </c>
      <c r="Y110" s="12">
        <f t="shared" si="235"/>
        <v>6.5167284437986171E-6</v>
      </c>
      <c r="Z110" s="12">
        <f t="shared" si="236"/>
        <v>3.3295678617097477E-3</v>
      </c>
      <c r="AA110" s="12">
        <f t="shared" si="232"/>
        <v>3.798236295806583E-8</v>
      </c>
      <c r="AB110" s="12">
        <f t="shared" si="212"/>
        <v>3.352097162843909E-3</v>
      </c>
      <c r="AC110" s="12">
        <f t="shared" si="213"/>
        <v>6.3326863593396912E-2</v>
      </c>
      <c r="AE110" s="20" t="s">
        <v>35</v>
      </c>
      <c r="AF110" s="15">
        <v>1.0369765769874109</v>
      </c>
      <c r="AG110" s="15">
        <v>1.0092409605299475</v>
      </c>
      <c r="AH110" s="12">
        <f t="shared" si="228"/>
        <v>1.0278191787506725</v>
      </c>
      <c r="AI110" s="12">
        <f t="shared" si="214"/>
        <v>-1.8578218220725029E-2</v>
      </c>
      <c r="AJ110" s="12">
        <f t="shared" si="215"/>
        <v>3.4515019225687948E-4</v>
      </c>
      <c r="AK110" s="30">
        <f t="shared" si="229"/>
        <v>-2.5527883664335782E-3</v>
      </c>
      <c r="AL110" s="31">
        <f t="shared" si="230"/>
        <v>-1.7545373709042522E-2</v>
      </c>
      <c r="AM110" s="12">
        <f t="shared" si="216"/>
        <v>4.4789625889173308E-5</v>
      </c>
      <c r="AN110" s="12">
        <f t="shared" si="217"/>
        <v>6.5167284437986171E-6</v>
      </c>
      <c r="AO110" s="12">
        <f t="shared" si="218"/>
        <v>3.0784013858996056E-4</v>
      </c>
      <c r="AP110" s="12">
        <f t="shared" si="231"/>
        <v>1.0667677853126761E-6</v>
      </c>
      <c r="AQ110" s="12">
        <f t="shared" si="219"/>
        <v>3.4515019225687948E-4</v>
      </c>
      <c r="AR110" s="12">
        <f t="shared" si="220"/>
        <v>1.8408109606421145E-2</v>
      </c>
    </row>
    <row r="111" spans="1:44" x14ac:dyDescent="0.25">
      <c r="A111" s="20" t="s">
        <v>36</v>
      </c>
      <c r="B111" s="15">
        <v>1.08050722367157</v>
      </c>
      <c r="C111" s="15">
        <v>1.0546599967040977</v>
      </c>
      <c r="D111" s="12">
        <f t="shared" si="221"/>
        <v>0.96823029688934603</v>
      </c>
      <c r="E111" s="12">
        <f t="shared" si="200"/>
        <v>8.6429699814751682E-2</v>
      </c>
      <c r="F111" s="12">
        <f t="shared" si="201"/>
        <v>7.4700930100680867E-3</v>
      </c>
      <c r="G111" s="30">
        <f t="shared" si="222"/>
        <v>4.0977858317725602E-2</v>
      </c>
      <c r="H111" s="31">
        <f t="shared" si="223"/>
        <v>6.7168939139159556E-2</v>
      </c>
      <c r="I111" s="12">
        <f t="shared" si="202"/>
        <v>2.7524392713964142E-3</v>
      </c>
      <c r="J111" s="12">
        <f t="shared" si="233"/>
        <v>1.6791848723075934E-3</v>
      </c>
      <c r="K111" s="12">
        <f t="shared" si="234"/>
        <v>4.5116663850801207E-3</v>
      </c>
      <c r="L111" s="12">
        <f t="shared" si="224"/>
        <v>3.7097690180243602E-4</v>
      </c>
      <c r="M111" s="12">
        <f t="shared" si="205"/>
        <v>7.4700930100680867E-3</v>
      </c>
      <c r="N111" s="12">
        <f t="shared" si="206"/>
        <v>8.195029685856281E-2</v>
      </c>
      <c r="P111" s="20" t="s">
        <v>36</v>
      </c>
      <c r="Q111" s="15">
        <v>1.08050722367157</v>
      </c>
      <c r="R111" s="15">
        <v>1.0209356410564003</v>
      </c>
      <c r="S111" s="12">
        <f t="shared" si="225"/>
        <v>0.96883524985987335</v>
      </c>
      <c r="T111" s="12">
        <f t="shared" si="207"/>
        <v>5.2100391196526985E-2</v>
      </c>
      <c r="U111" s="12">
        <f t="shared" si="208"/>
        <v>2.7144507628311465E-3</v>
      </c>
      <c r="V111" s="30">
        <f t="shared" si="226"/>
        <v>4.0977858317725602E-2</v>
      </c>
      <c r="W111" s="31">
        <f t="shared" si="227"/>
        <v>4.8971968454791237E-2</v>
      </c>
      <c r="X111" s="12">
        <f t="shared" si="209"/>
        <v>2.0067663848805629E-3</v>
      </c>
      <c r="Y111" s="12">
        <f t="shared" si="235"/>
        <v>1.6791848723075934E-3</v>
      </c>
      <c r="Z111" s="12">
        <f t="shared" si="236"/>
        <v>2.3982536943370678E-3</v>
      </c>
      <c r="AA111" s="12">
        <f t="shared" si="232"/>
        <v>9.7870288510094141E-6</v>
      </c>
      <c r="AB111" s="12">
        <f t="shared" si="212"/>
        <v>2.7144507628311465E-3</v>
      </c>
      <c r="AC111" s="12">
        <f t="shared" si="213"/>
        <v>5.103200348909042E-2</v>
      </c>
      <c r="AE111" s="20" t="s">
        <v>36</v>
      </c>
      <c r="AF111" s="15">
        <v>1.08050722367157</v>
      </c>
      <c r="AG111" s="15">
        <v>0.98632564652343235</v>
      </c>
      <c r="AH111" s="12">
        <f t="shared" si="228"/>
        <v>1.0102069120587294</v>
      </c>
      <c r="AI111" s="12">
        <f t="shared" si="214"/>
        <v>-2.3881265535297014E-2</v>
      </c>
      <c r="AJ111" s="12">
        <f t="shared" si="215"/>
        <v>5.7031484356736498E-4</v>
      </c>
      <c r="AK111" s="30">
        <f t="shared" si="229"/>
        <v>4.0977858317725602E-2</v>
      </c>
      <c r="AL111" s="31">
        <f t="shared" si="230"/>
        <v>-4.0460687715557664E-2</v>
      </c>
      <c r="AM111" s="12">
        <f t="shared" si="216"/>
        <v>-1.6579923286458628E-3</v>
      </c>
      <c r="AN111" s="12">
        <f t="shared" si="217"/>
        <v>1.6791848723075934E-3</v>
      </c>
      <c r="AO111" s="12">
        <f t="shared" si="218"/>
        <v>1.6370672504158789E-3</v>
      </c>
      <c r="AP111" s="12">
        <f t="shared" si="231"/>
        <v>2.7487723983131879E-4</v>
      </c>
      <c r="AQ111" s="12">
        <f t="shared" si="219"/>
        <v>5.7031484356736498E-4</v>
      </c>
      <c r="AR111" s="12">
        <f t="shared" si="220"/>
        <v>2.4212353819930466E-2</v>
      </c>
    </row>
    <row r="112" spans="1:44" x14ac:dyDescent="0.25">
      <c r="A112" s="20" t="s">
        <v>37</v>
      </c>
      <c r="B112" s="15">
        <v>1.0503236330756975</v>
      </c>
      <c r="C112" s="15">
        <v>0.9545446918645013</v>
      </c>
      <c r="D112" s="12">
        <f t="shared" si="221"/>
        <v>0.98241744425779887</v>
      </c>
      <c r="E112" s="12">
        <f t="shared" si="200"/>
        <v>-2.7872752393297562E-2</v>
      </c>
      <c r="F112" s="12">
        <f t="shared" si="201"/>
        <v>7.7689032597807496E-4</v>
      </c>
      <c r="G112" s="30">
        <f t="shared" si="222"/>
        <v>1.0794267721853101E-2</v>
      </c>
      <c r="H112" s="31">
        <f t="shared" si="223"/>
        <v>-3.2946365700436853E-2</v>
      </c>
      <c r="I112" s="12">
        <f t="shared" si="202"/>
        <v>-3.5563189183259364E-4</v>
      </c>
      <c r="J112" s="12">
        <f t="shared" si="233"/>
        <v>1.1651621565103974E-4</v>
      </c>
      <c r="K112" s="12">
        <f t="shared" si="234"/>
        <v>1.085463012866922E-3</v>
      </c>
      <c r="L112" s="12">
        <f t="shared" si="224"/>
        <v>2.574155199038089E-5</v>
      </c>
      <c r="M112" s="12">
        <f t="shared" si="205"/>
        <v>7.7689032597807496E-4</v>
      </c>
      <c r="N112" s="12">
        <f t="shared" si="206"/>
        <v>2.9200049647601131E-2</v>
      </c>
      <c r="P112" s="20" t="s">
        <v>37</v>
      </c>
      <c r="Q112" s="15">
        <v>1.0503236330756975</v>
      </c>
      <c r="R112" s="15">
        <v>1.0437152350710328</v>
      </c>
      <c r="S112" s="12">
        <f t="shared" si="225"/>
        <v>0.97113959262262151</v>
      </c>
      <c r="T112" s="12">
        <f t="shared" si="207"/>
        <v>7.2575642448411304E-2</v>
      </c>
      <c r="U112" s="12">
        <f t="shared" si="208"/>
        <v>5.2672238767996404E-3</v>
      </c>
      <c r="V112" s="30">
        <f t="shared" si="226"/>
        <v>1.0794267721853101E-2</v>
      </c>
      <c r="W112" s="31">
        <f t="shared" si="227"/>
        <v>7.1751562469423713E-2</v>
      </c>
      <c r="X112" s="12">
        <f t="shared" si="209"/>
        <v>7.7450557475622676E-4</v>
      </c>
      <c r="Y112" s="12">
        <f t="shared" si="235"/>
        <v>1.1651621565103974E-4</v>
      </c>
      <c r="Z112" s="12">
        <f t="shared" si="236"/>
        <v>5.1482867168036132E-3</v>
      </c>
      <c r="AA112" s="12">
        <f t="shared" si="232"/>
        <v>6.791078117681881E-7</v>
      </c>
      <c r="AB112" s="12">
        <f t="shared" si="212"/>
        <v>5.2672238767996404E-3</v>
      </c>
      <c r="AC112" s="12">
        <f t="shared" si="213"/>
        <v>6.9535865732066257E-2</v>
      </c>
      <c r="AE112" s="20" t="s">
        <v>37</v>
      </c>
      <c r="AF112" s="15">
        <v>1.0503236330756975</v>
      </c>
      <c r="AG112" s="15">
        <v>1.0200971584481269</v>
      </c>
      <c r="AH112" s="12">
        <f t="shared" si="228"/>
        <v>1.0224190312848005</v>
      </c>
      <c r="AI112" s="12">
        <f t="shared" si="214"/>
        <v>-2.3218728366736219E-3</v>
      </c>
      <c r="AJ112" s="12">
        <f t="shared" si="215"/>
        <v>5.3910934696828117E-6</v>
      </c>
      <c r="AK112" s="30">
        <f t="shared" si="229"/>
        <v>1.0794267721853101E-2</v>
      </c>
      <c r="AL112" s="31">
        <f t="shared" si="230"/>
        <v>-6.6891757908631444E-3</v>
      </c>
      <c r="AM112" s="12">
        <f t="shared" si="216"/>
        <v>-7.2204754325115231E-5</v>
      </c>
      <c r="AN112" s="12">
        <f t="shared" si="217"/>
        <v>1.1651621565103974E-4</v>
      </c>
      <c r="AO112" s="12">
        <f t="shared" si="218"/>
        <v>4.4745072761069575E-5</v>
      </c>
      <c r="AP112" s="12">
        <f t="shared" si="231"/>
        <v>1.9073335093672532E-5</v>
      </c>
      <c r="AQ112" s="12">
        <f t="shared" si="219"/>
        <v>5.3910934696828117E-6</v>
      </c>
      <c r="AR112" s="12">
        <f t="shared" si="220"/>
        <v>2.2761291093153181E-3</v>
      </c>
    </row>
    <row r="113" spans="1:44" x14ac:dyDescent="0.25">
      <c r="A113" s="20" t="s">
        <v>38</v>
      </c>
      <c r="B113" s="15">
        <v>1.0703723217463719</v>
      </c>
      <c r="C113" s="15">
        <v>0.88650987828337702</v>
      </c>
      <c r="D113" s="12">
        <f t="shared" si="221"/>
        <v>0.97299398948983029</v>
      </c>
      <c r="E113" s="12">
        <f t="shared" si="200"/>
        <v>-8.6484111206453274E-2</v>
      </c>
      <c r="F113" s="12">
        <f t="shared" si="201"/>
        <v>7.479501491170177E-3</v>
      </c>
      <c r="G113" s="30">
        <f t="shared" si="222"/>
        <v>3.0842956392527432E-2</v>
      </c>
      <c r="H113" s="31">
        <f t="shared" si="223"/>
        <v>-0.10098117928156114</v>
      </c>
      <c r="I113" s="12">
        <f t="shared" si="202"/>
        <v>-3.1145581090471848E-3</v>
      </c>
      <c r="J113" s="12">
        <f t="shared" si="233"/>
        <v>9.5128795903134879E-4</v>
      </c>
      <c r="K113" s="12">
        <f t="shared" si="234"/>
        <v>1.0197198569094793E-2</v>
      </c>
      <c r="L113" s="12">
        <f t="shared" si="224"/>
        <v>2.1016498277431168E-4</v>
      </c>
      <c r="M113" s="12">
        <f t="shared" si="205"/>
        <v>7.479501491170177E-3</v>
      </c>
      <c r="N113" s="12">
        <f t="shared" si="206"/>
        <v>9.7555721966595191E-2</v>
      </c>
      <c r="P113" s="20" t="s">
        <v>38</v>
      </c>
      <c r="Q113" s="15">
        <v>1.0703723217463719</v>
      </c>
      <c r="R113" s="15">
        <v>1.019958428346069</v>
      </c>
      <c r="S113" s="12">
        <f t="shared" si="225"/>
        <v>0.96960899106963139</v>
      </c>
      <c r="T113" s="12">
        <f t="shared" si="207"/>
        <v>5.0349437276437592E-2</v>
      </c>
      <c r="U113" s="12">
        <f t="shared" si="208"/>
        <v>2.5350658340539231E-3</v>
      </c>
      <c r="V113" s="30">
        <f t="shared" si="226"/>
        <v>3.0842956392527432E-2</v>
      </c>
      <c r="W113" s="31">
        <f t="shared" si="227"/>
        <v>4.7994755744459883E-2</v>
      </c>
      <c r="X113" s="12">
        <f t="shared" si="209"/>
        <v>1.4803001584963815E-3</v>
      </c>
      <c r="Y113" s="12">
        <f t="shared" si="235"/>
        <v>9.5128795903134879E-4</v>
      </c>
      <c r="Z113" s="12">
        <f t="shared" si="236"/>
        <v>2.3034965789703651E-3</v>
      </c>
      <c r="AA113" s="12">
        <f t="shared" si="232"/>
        <v>5.5445251170368921E-6</v>
      </c>
      <c r="AB113" s="12">
        <f t="shared" si="212"/>
        <v>2.5350658340539231E-3</v>
      </c>
      <c r="AC113" s="12">
        <f t="shared" si="213"/>
        <v>4.9364205321664516E-2</v>
      </c>
      <c r="AE113" s="20" t="s">
        <v>38</v>
      </c>
      <c r="AF113" s="15">
        <v>1.0703723217463719</v>
      </c>
      <c r="AG113" s="15">
        <v>1.071248396285907</v>
      </c>
      <c r="AH113" s="12">
        <f t="shared" si="228"/>
        <v>1.014307439140222</v>
      </c>
      <c r="AI113" s="12">
        <f t="shared" si="214"/>
        <v>5.6940957145684923E-2</v>
      </c>
      <c r="AJ113" s="12">
        <f t="shared" si="215"/>
        <v>3.2422726006667269E-3</v>
      </c>
      <c r="AK113" s="30">
        <f t="shared" si="229"/>
        <v>3.0842956392527432E-2</v>
      </c>
      <c r="AL113" s="31">
        <f t="shared" si="230"/>
        <v>4.4462062046916939E-2</v>
      </c>
      <c r="AM113" s="12">
        <f t="shared" si="216"/>
        <v>1.3713414408349082E-3</v>
      </c>
      <c r="AN113" s="12">
        <f t="shared" si="217"/>
        <v>9.5128795903134879E-4</v>
      </c>
      <c r="AO113" s="12">
        <f t="shared" si="218"/>
        <v>1.9768749614638916E-3</v>
      </c>
      <c r="AP113" s="12">
        <f t="shared" si="231"/>
        <v>1.5572282288605561E-4</v>
      </c>
      <c r="AQ113" s="12">
        <f t="shared" si="219"/>
        <v>3.2422726006667269E-3</v>
      </c>
      <c r="AR113" s="12">
        <f t="shared" si="220"/>
        <v>5.3153831868596679E-2</v>
      </c>
    </row>
    <row r="114" spans="1:44" x14ac:dyDescent="0.25">
      <c r="A114" s="20" t="s">
        <v>39</v>
      </c>
      <c r="B114" s="15">
        <v>1.0685244654595702</v>
      </c>
      <c r="C114" s="15">
        <v>1.037418502541122</v>
      </c>
      <c r="D114" s="12">
        <f t="shared" si="221"/>
        <v>0.97386253458135297</v>
      </c>
      <c r="E114" s="12">
        <f t="shared" si="200"/>
        <v>6.3555967959769033E-2</v>
      </c>
      <c r="F114" s="12">
        <f t="shared" si="201"/>
        <v>4.0393610633031882E-3</v>
      </c>
      <c r="G114" s="30">
        <f t="shared" si="222"/>
        <v>2.8995100105725813E-2</v>
      </c>
      <c r="H114" s="31">
        <f t="shared" si="223"/>
        <v>4.9927444976183843E-2</v>
      </c>
      <c r="I114" s="12">
        <f t="shared" si="202"/>
        <v>1.4476512651075679E-3</v>
      </c>
      <c r="J114" s="12">
        <f t="shared" si="233"/>
        <v>8.4071583014106105E-4</v>
      </c>
      <c r="K114" s="12">
        <f t="shared" si="234"/>
        <v>2.4927497618498651E-3</v>
      </c>
      <c r="L114" s="12">
        <f t="shared" si="224"/>
        <v>1.8573663871410974E-4</v>
      </c>
      <c r="M114" s="12">
        <f t="shared" si="205"/>
        <v>4.0393610633031882E-3</v>
      </c>
      <c r="N114" s="12">
        <f t="shared" si="206"/>
        <v>6.1263576660808353E-2</v>
      </c>
      <c r="P114" s="20" t="s">
        <v>39</v>
      </c>
      <c r="Q114" s="15">
        <v>1.0685244654595702</v>
      </c>
      <c r="R114" s="15">
        <v>0.95959056903133855</v>
      </c>
      <c r="S114" s="12">
        <f t="shared" si="225"/>
        <v>0.96975006422153376</v>
      </c>
      <c r="T114" s="12">
        <f t="shared" si="207"/>
        <v>-1.0159495190195211E-2</v>
      </c>
      <c r="U114" s="12">
        <f t="shared" si="208"/>
        <v>1.0321534251959963E-4</v>
      </c>
      <c r="V114" s="30">
        <f t="shared" si="226"/>
        <v>2.8995100105725813E-2</v>
      </c>
      <c r="W114" s="31">
        <f t="shared" si="227"/>
        <v>-1.2373103570270549E-2</v>
      </c>
      <c r="X114" s="12">
        <f t="shared" si="209"/>
        <v>-3.5875937663850803E-4</v>
      </c>
      <c r="Y114" s="12">
        <f t="shared" si="235"/>
        <v>8.4071583014106105E-4</v>
      </c>
      <c r="Z114" s="12">
        <f t="shared" si="236"/>
        <v>1.5309369196064181E-4</v>
      </c>
      <c r="AA114" s="12">
        <f t="shared" si="232"/>
        <v>4.9000620603397626E-6</v>
      </c>
      <c r="AB114" s="12">
        <f t="shared" si="212"/>
        <v>1.0321534251959963E-4</v>
      </c>
      <c r="AC114" s="12">
        <f t="shared" si="213"/>
        <v>1.0587322883394678E-2</v>
      </c>
      <c r="AE114" s="20" t="s">
        <v>39</v>
      </c>
      <c r="AF114" s="15">
        <v>1.0685244654595702</v>
      </c>
      <c r="AG114" s="15">
        <v>1.0173894803793206</v>
      </c>
      <c r="AH114" s="12">
        <f t="shared" si="228"/>
        <v>1.0150550719049649</v>
      </c>
      <c r="AI114" s="12">
        <f t="shared" si="214"/>
        <v>2.3344084743557314E-3</v>
      </c>
      <c r="AJ114" s="12">
        <f t="shared" si="215"/>
        <v>5.4494629251438535E-6</v>
      </c>
      <c r="AK114" s="30">
        <f t="shared" si="229"/>
        <v>2.8995100105725813E-2</v>
      </c>
      <c r="AL114" s="31">
        <f t="shared" si="230"/>
        <v>-9.396853859669374E-3</v>
      </c>
      <c r="AM114" s="12">
        <f t="shared" si="216"/>
        <v>-2.724627183399895E-4</v>
      </c>
      <c r="AN114" s="12">
        <f t="shared" si="217"/>
        <v>8.4071583014106105E-4</v>
      </c>
      <c r="AO114" s="12">
        <f t="shared" si="218"/>
        <v>8.830086245998321E-5</v>
      </c>
      <c r="AP114" s="12">
        <f t="shared" si="231"/>
        <v>1.3762251594971617E-4</v>
      </c>
      <c r="AQ114" s="12">
        <f t="shared" si="219"/>
        <v>5.4494629251438535E-6</v>
      </c>
      <c r="AR114" s="12">
        <f t="shared" si="220"/>
        <v>2.2945081695609601E-3</v>
      </c>
    </row>
    <row r="115" spans="1:44" x14ac:dyDescent="0.25">
      <c r="A115" s="20" t="s">
        <v>40</v>
      </c>
      <c r="B115" s="15">
        <v>1.0472037931260028</v>
      </c>
      <c r="C115" s="15">
        <v>0.99226276727020346</v>
      </c>
      <c r="D115" s="12">
        <f t="shared" si="221"/>
        <v>0.98388385790370747</v>
      </c>
      <c r="E115" s="12">
        <f t="shared" si="200"/>
        <v>8.3789093664959902E-3</v>
      </c>
      <c r="F115" s="12">
        <f t="shared" si="201"/>
        <v>7.0206122171954233E-5</v>
      </c>
      <c r="G115" s="30">
        <f t="shared" si="222"/>
        <v>7.6744277721583209E-3</v>
      </c>
      <c r="H115" s="31">
        <f t="shared" si="223"/>
        <v>4.7717097052653035E-3</v>
      </c>
      <c r="I115" s="12">
        <f t="shared" si="202"/>
        <v>3.6620141482765443E-5</v>
      </c>
      <c r="J115" s="12">
        <f t="shared" si="233"/>
        <v>5.8896841630074931E-5</v>
      </c>
      <c r="K115" s="12">
        <f t="shared" si="234"/>
        <v>2.2769213511323088E-5</v>
      </c>
      <c r="L115" s="12">
        <f t="shared" si="224"/>
        <v>1.3011889395982781E-5</v>
      </c>
      <c r="M115" s="12">
        <f t="shared" si="205"/>
        <v>7.0206122171954233E-5</v>
      </c>
      <c r="N115" s="12">
        <f t="shared" si="206"/>
        <v>8.4442444510409876E-3</v>
      </c>
      <c r="P115" s="20" t="s">
        <v>40</v>
      </c>
      <c r="Q115" s="15">
        <v>1.0472037931260028</v>
      </c>
      <c r="R115" s="15">
        <v>0.95545968368802203</v>
      </c>
      <c r="S115" s="12">
        <f t="shared" si="225"/>
        <v>0.97137777437857187</v>
      </c>
      <c r="T115" s="12">
        <f t="shared" si="207"/>
        <v>-1.5918090690549835E-2</v>
      </c>
      <c r="U115" s="12">
        <f t="shared" si="208"/>
        <v>2.5338561123256935E-4</v>
      </c>
      <c r="V115" s="30">
        <f t="shared" si="226"/>
        <v>7.6744277721583209E-3</v>
      </c>
      <c r="W115" s="31">
        <f t="shared" si="227"/>
        <v>-1.6503988913587064E-2</v>
      </c>
      <c r="X115" s="12">
        <f t="shared" si="209"/>
        <v>-1.266586708698256E-4</v>
      </c>
      <c r="Y115" s="12">
        <f t="shared" si="235"/>
        <v>5.8896841630074931E-5</v>
      </c>
      <c r="Z115" s="12">
        <f t="shared" si="236"/>
        <v>2.7238165005980474E-4</v>
      </c>
      <c r="AA115" s="12">
        <f t="shared" si="232"/>
        <v>3.4327672775818245E-7</v>
      </c>
      <c r="AB115" s="12">
        <f t="shared" si="212"/>
        <v>2.5338561123256935E-4</v>
      </c>
      <c r="AC115" s="12">
        <f t="shared" si="213"/>
        <v>1.6660138530499663E-2</v>
      </c>
      <c r="AE115" s="20" t="s">
        <v>40</v>
      </c>
      <c r="AF115" s="15">
        <v>1.0472037931260028</v>
      </c>
      <c r="AG115" s="15">
        <v>1.013547440983503</v>
      </c>
      <c r="AH115" s="12">
        <f t="shared" si="228"/>
        <v>1.0236813018324651</v>
      </c>
      <c r="AI115" s="12">
        <f t="shared" si="214"/>
        <v>-1.0133860848962062E-2</v>
      </c>
      <c r="AJ115" s="12">
        <f t="shared" si="215"/>
        <v>1.0269513570612608E-4</v>
      </c>
      <c r="AK115" s="30">
        <f t="shared" si="229"/>
        <v>7.6744277721583209E-3</v>
      </c>
      <c r="AL115" s="31">
        <f t="shared" si="230"/>
        <v>-1.3238893255486994E-2</v>
      </c>
      <c r="AM115" s="12">
        <f t="shared" si="216"/>
        <v>-1.0160093007254887E-4</v>
      </c>
      <c r="AN115" s="12">
        <f t="shared" si="217"/>
        <v>5.8896841630074931E-5</v>
      </c>
      <c r="AO115" s="12">
        <f t="shared" si="218"/>
        <v>1.7526829463017902E-4</v>
      </c>
      <c r="AP115" s="12">
        <f t="shared" si="231"/>
        <v>9.6412262455700129E-6</v>
      </c>
      <c r="AQ115" s="12">
        <f t="shared" si="219"/>
        <v>1.0269513570612608E-4</v>
      </c>
      <c r="AR115" s="12">
        <f t="shared" si="220"/>
        <v>9.9984080065641506E-3</v>
      </c>
    </row>
    <row r="116" spans="1:44" x14ac:dyDescent="0.25">
      <c r="A116" s="20" t="s">
        <v>41</v>
      </c>
      <c r="B116" s="15">
        <v>1.0418688283203368</v>
      </c>
      <c r="C116" s="15">
        <v>0.86917259379469436</v>
      </c>
      <c r="D116" s="12">
        <f t="shared" si="221"/>
        <v>0.98639144333040085</v>
      </c>
      <c r="E116" s="12">
        <f t="shared" si="200"/>
        <v>-0.11721884953570649</v>
      </c>
      <c r="F116" s="12">
        <f t="shared" si="201"/>
        <v>1.3740258686474598E-2</v>
      </c>
      <c r="G116" s="30">
        <f t="shared" si="222"/>
        <v>2.339462966492345E-3</v>
      </c>
      <c r="H116" s="31">
        <f t="shared" si="223"/>
        <v>-0.1183184637702438</v>
      </c>
      <c r="I116" s="12">
        <f t="shared" si="202"/>
        <v>-2.7680166424275159E-4</v>
      </c>
      <c r="J116" s="12">
        <f t="shared" si="233"/>
        <v>5.4730869715891627E-6</v>
      </c>
      <c r="K116" s="12">
        <f t="shared" si="234"/>
        <v>1.3999258868950494E-2</v>
      </c>
      <c r="L116" s="12">
        <f t="shared" si="224"/>
        <v>1.2091514647970632E-6</v>
      </c>
      <c r="M116" s="12">
        <f t="shared" si="205"/>
        <v>1.3740258686474598E-2</v>
      </c>
      <c r="N116" s="12">
        <f t="shared" si="206"/>
        <v>0.13486256972731303</v>
      </c>
      <c r="P116" s="20" t="s">
        <v>41</v>
      </c>
      <c r="Q116" s="15">
        <v>1.0418688283203368</v>
      </c>
      <c r="R116" s="15">
        <v>0.97975526499839205</v>
      </c>
      <c r="S116" s="12">
        <f t="shared" si="225"/>
        <v>0.97178506811986498</v>
      </c>
      <c r="T116" s="12">
        <f t="shared" si="207"/>
        <v>7.9701968785270694E-3</v>
      </c>
      <c r="U116" s="12">
        <f t="shared" si="208"/>
        <v>6.3524038282482636E-5</v>
      </c>
      <c r="V116" s="30">
        <f t="shared" si="226"/>
        <v>2.339462966492345E-3</v>
      </c>
      <c r="W116" s="31">
        <f t="shared" si="227"/>
        <v>7.7915923967829537E-3</v>
      </c>
      <c r="X116" s="12">
        <f t="shared" si="209"/>
        <v>1.8228141862277048E-5</v>
      </c>
      <c r="Y116" s="12">
        <f t="shared" si="235"/>
        <v>5.4730869715891627E-6</v>
      </c>
      <c r="Z116" s="12">
        <f t="shared" si="236"/>
        <v>6.0708912077605935E-5</v>
      </c>
      <c r="AA116" s="12">
        <f t="shared" si="232"/>
        <v>3.1899560899084154E-8</v>
      </c>
      <c r="AB116" s="12">
        <f t="shared" si="212"/>
        <v>6.3524038282482636E-5</v>
      </c>
      <c r="AC116" s="12">
        <f t="shared" si="213"/>
        <v>8.1348854793244201E-3</v>
      </c>
      <c r="AE116" s="20" t="s">
        <v>41</v>
      </c>
      <c r="AF116" s="15">
        <v>1.0418688283203368</v>
      </c>
      <c r="AG116" s="15">
        <v>0.9778506865270099</v>
      </c>
      <c r="AH116" s="12">
        <f t="shared" si="228"/>
        <v>1.0258398000425022</v>
      </c>
      <c r="AI116" s="12">
        <f t="shared" si="214"/>
        <v>-4.7989113515492288E-2</v>
      </c>
      <c r="AJ116" s="12">
        <f t="shared" si="215"/>
        <v>2.3029550160028047E-3</v>
      </c>
      <c r="AK116" s="30">
        <f t="shared" si="229"/>
        <v>2.339462966492345E-3</v>
      </c>
      <c r="AL116" s="31">
        <f t="shared" si="230"/>
        <v>-4.8935647711980113E-2</v>
      </c>
      <c r="AM116" s="12">
        <f t="shared" si="216"/>
        <v>-1.1448313556349333E-4</v>
      </c>
      <c r="AN116" s="12">
        <f t="shared" si="217"/>
        <v>5.4730869715891627E-6</v>
      </c>
      <c r="AO116" s="12">
        <f t="shared" si="218"/>
        <v>2.3946976169910246E-3</v>
      </c>
      <c r="AP116" s="12">
        <f t="shared" si="231"/>
        <v>8.9592698512085225E-7</v>
      </c>
      <c r="AQ116" s="12">
        <f t="shared" si="219"/>
        <v>2.3029550160028047E-3</v>
      </c>
      <c r="AR116" s="12">
        <f t="shared" si="220"/>
        <v>4.9076115788120121E-2</v>
      </c>
    </row>
    <row r="117" spans="1:44" x14ac:dyDescent="0.25">
      <c r="A117" s="21">
        <v>2016</v>
      </c>
      <c r="B117" s="15">
        <v>1.0742701972959416</v>
      </c>
      <c r="C117" s="15">
        <v>0.91869363535755488</v>
      </c>
      <c r="D117" s="12">
        <f t="shared" si="221"/>
        <v>0.97116187694940914</v>
      </c>
      <c r="E117" s="12">
        <f>C117-D117</f>
        <v>-5.2468241591854259E-2</v>
      </c>
      <c r="F117" s="12">
        <f>E117^2</f>
        <v>2.7529163757411853E-3</v>
      </c>
      <c r="G117" s="30">
        <f t="shared" si="222"/>
        <v>3.4740831942097206E-2</v>
      </c>
      <c r="H117" s="31">
        <f t="shared" si="223"/>
        <v>-6.8797422207383274E-2</v>
      </c>
      <c r="I117" s="12">
        <f>G117*H117</f>
        <v>-2.3900796829562083E-3</v>
      </c>
      <c r="J117" s="12">
        <f t="shared" si="233"/>
        <v>1.2069254040290415E-3</v>
      </c>
      <c r="K117" s="12">
        <f t="shared" si="234"/>
        <v>4.7330853023809533E-3</v>
      </c>
      <c r="L117" s="12">
        <f t="shared" si="224"/>
        <v>2.6664213957456858E-4</v>
      </c>
      <c r="M117" s="12">
        <f t="shared" si="205"/>
        <v>2.7529163757411853E-3</v>
      </c>
      <c r="N117" s="12">
        <f>ABS(E117/C117)</f>
        <v>5.7111793934910254E-2</v>
      </c>
      <c r="P117" s="21">
        <v>2016</v>
      </c>
      <c r="Q117" s="15">
        <v>1.0742701972959416</v>
      </c>
      <c r="R117" s="15">
        <v>0.92367540054505859</v>
      </c>
      <c r="S117" s="12">
        <f t="shared" si="225"/>
        <v>0.96931141079056515</v>
      </c>
      <c r="T117" s="12">
        <f>R117-S117</f>
        <v>-4.5636010245506564E-2</v>
      </c>
      <c r="U117" s="12">
        <f>T117^2</f>
        <v>2.0826454311279803E-3</v>
      </c>
      <c r="V117" s="30">
        <f t="shared" si="226"/>
        <v>3.4740831942097206E-2</v>
      </c>
      <c r="W117" s="31">
        <f t="shared" si="227"/>
        <v>-4.8288272056550507E-2</v>
      </c>
      <c r="X117" s="12">
        <f>V117*W117</f>
        <v>-1.6775747442908898E-3</v>
      </c>
      <c r="Y117" s="12">
        <f t="shared" si="235"/>
        <v>1.2069254040290415E-3</v>
      </c>
      <c r="Z117" s="12">
        <f t="shared" si="236"/>
        <v>2.3317572182074368E-3</v>
      </c>
      <c r="AA117" s="12">
        <f t="shared" si="232"/>
        <v>7.0344927143220985E-6</v>
      </c>
      <c r="AB117" s="12">
        <f t="shared" si="212"/>
        <v>2.0826454311279803E-3</v>
      </c>
      <c r="AC117" s="12">
        <f>ABS(T117/R117)</f>
        <v>4.9406978055902391E-2</v>
      </c>
      <c r="AE117" s="21">
        <v>2016</v>
      </c>
      <c r="AF117" s="15">
        <v>1.0742701972959416</v>
      </c>
      <c r="AG117" s="15">
        <v>0.97942921179423181</v>
      </c>
      <c r="AH117" s="12">
        <f t="shared" si="228"/>
        <v>1.0127303795525451</v>
      </c>
      <c r="AI117" s="12">
        <f>AG117-AH117</f>
        <v>-3.3301167758313266E-2</v>
      </c>
      <c r="AJ117" s="12">
        <f>AI117^2</f>
        <v>1.108967774067323E-3</v>
      </c>
      <c r="AK117" s="30">
        <f t="shared" si="229"/>
        <v>3.4740831942097206E-2</v>
      </c>
      <c r="AL117" s="31">
        <f t="shared" si="230"/>
        <v>-4.7357122444758204E-2</v>
      </c>
      <c r="AM117" s="12">
        <f>AK117*AL117</f>
        <v>-1.6452258321146642E-3</v>
      </c>
      <c r="AN117" s="12">
        <f t="shared" si="217"/>
        <v>1.2069254040290415E-3</v>
      </c>
      <c r="AO117" s="12">
        <f t="shared" si="218"/>
        <v>2.2426970462478212E-3</v>
      </c>
      <c r="AP117" s="12">
        <f t="shared" si="231"/>
        <v>1.9756986214739341E-4</v>
      </c>
      <c r="AQ117" s="12">
        <f t="shared" si="219"/>
        <v>1.108967774067323E-3</v>
      </c>
      <c r="AR117" s="12">
        <f>ABS(AI117/AG117)</f>
        <v>3.4000586624640623E-2</v>
      </c>
    </row>
    <row r="118" spans="1:44" x14ac:dyDescent="0.25">
      <c r="A118" s="21">
        <v>2017</v>
      </c>
      <c r="B118" s="15">
        <v>1.056587856028371</v>
      </c>
      <c r="C118" s="15">
        <v>0.98047105863054662</v>
      </c>
      <c r="D118" s="12">
        <f t="shared" si="221"/>
        <v>0.97947308103182218</v>
      </c>
      <c r="E118" s="12">
        <f t="shared" ref="E118:E120" si="237">C118-D118</f>
        <v>9.9797759872444214E-4</v>
      </c>
      <c r="F118" s="12">
        <f t="shared" ref="F118:F120" si="238">E118^2</f>
        <v>9.9595928755580363E-7</v>
      </c>
      <c r="G118" s="30">
        <f t="shared" si="222"/>
        <v>1.7058490674526583E-2</v>
      </c>
      <c r="H118" s="31">
        <f t="shared" si="223"/>
        <v>-7.0199989343915359E-3</v>
      </c>
      <c r="I118" s="12">
        <f t="shared" ref="I118:I120" si="239">G118*H118</f>
        <v>-1.1975058635750457E-4</v>
      </c>
      <c r="J118" s="12">
        <f t="shared" ref="J118:J120" si="240">G118^2</f>
        <v>2.9099210409291041E-4</v>
      </c>
      <c r="K118" s="12">
        <f t="shared" ref="K118:K120" si="241">H118^2</f>
        <v>4.9280385038858296E-5</v>
      </c>
      <c r="L118" s="12">
        <f t="shared" si="224"/>
        <v>6.4287947685598524E-5</v>
      </c>
      <c r="M118" s="12">
        <f t="shared" si="205"/>
        <v>9.9595928755580363E-7</v>
      </c>
      <c r="N118" s="12">
        <f t="shared" ref="N118:N119" si="242">ABS(E118/C118)</f>
        <v>1.017855233910063E-3</v>
      </c>
      <c r="P118" s="21">
        <v>2017</v>
      </c>
      <c r="Q118" s="15">
        <v>1.056587856028371</v>
      </c>
      <c r="R118" s="15">
        <v>0.99699277813128484</v>
      </c>
      <c r="S118" s="12">
        <f t="shared" si="225"/>
        <v>0.97066135539039478</v>
      </c>
      <c r="T118" s="12">
        <f t="shared" ref="T118:T120" si="243">R118-S118</f>
        <v>2.6331422740890065E-2</v>
      </c>
      <c r="U118" s="12">
        <f t="shared" ref="U118:U120" si="244">T118^2</f>
        <v>6.933438235594624E-4</v>
      </c>
      <c r="V118" s="30">
        <f t="shared" si="226"/>
        <v>1.7058490674526583E-2</v>
      </c>
      <c r="W118" s="31">
        <f t="shared" si="227"/>
        <v>2.5029105529675744E-2</v>
      </c>
      <c r="X118" s="12">
        <f t="shared" ref="X118:X120" si="245">V118*W118</f>
        <v>4.269587632697154E-4</v>
      </c>
      <c r="Y118" s="12">
        <f t="shared" ref="Y118:Y120" si="246">V118^2</f>
        <v>2.9099210409291041E-4</v>
      </c>
      <c r="Z118" s="12">
        <f t="shared" ref="Z118:Z120" si="247">W118^2</f>
        <v>6.2645612361564491E-4</v>
      </c>
      <c r="AA118" s="12">
        <f t="shared" si="232"/>
        <v>1.6960301186250467E-6</v>
      </c>
      <c r="AB118" s="12">
        <f t="shared" si="212"/>
        <v>6.933438235594624E-4</v>
      </c>
      <c r="AC118" s="12">
        <f t="shared" ref="AC118:AC119" si="248">ABS(T118/R118)</f>
        <v>2.6410846014596426E-2</v>
      </c>
      <c r="AE118" s="21">
        <v>2017</v>
      </c>
      <c r="AF118" s="15">
        <v>1.056587856028371</v>
      </c>
      <c r="AG118" s="15">
        <v>1.0057059877429233</v>
      </c>
      <c r="AH118" s="12">
        <f t="shared" si="228"/>
        <v>1.0198845602014563</v>
      </c>
      <c r="AI118" s="12">
        <f t="shared" ref="AI118:AI120" si="249">AG118-AH118</f>
        <v>-1.4178572458533045E-2</v>
      </c>
      <c r="AJ118" s="12">
        <f t="shared" ref="AJ118:AJ120" si="250">AI118^2</f>
        <v>2.0103191696187181E-4</v>
      </c>
      <c r="AK118" s="30">
        <f t="shared" si="229"/>
        <v>1.7058490674526583E-2</v>
      </c>
      <c r="AL118" s="31">
        <f t="shared" si="230"/>
        <v>-2.1080346496066715E-2</v>
      </c>
      <c r="AM118" s="12">
        <f t="shared" ref="AM118:AM120" si="251">AK118*AL118</f>
        <v>-3.595988941189432E-4</v>
      </c>
      <c r="AN118" s="12">
        <f t="shared" si="217"/>
        <v>2.9099210409291041E-4</v>
      </c>
      <c r="AO118" s="12">
        <f t="shared" si="218"/>
        <v>4.4438100839423224E-4</v>
      </c>
      <c r="AP118" s="12">
        <f t="shared" si="231"/>
        <v>4.763448486517382E-5</v>
      </c>
      <c r="AQ118" s="12">
        <f t="shared" si="219"/>
        <v>2.0103191696187181E-4</v>
      </c>
      <c r="AR118" s="12">
        <f t="shared" ref="AR118:AR119" si="252">ABS(AI118/AG118)</f>
        <v>1.4098128708921782E-2</v>
      </c>
    </row>
    <row r="119" spans="1:44" x14ac:dyDescent="0.25">
      <c r="A119" s="21">
        <v>2018</v>
      </c>
      <c r="B119" s="15">
        <v>1.0662041726894278</v>
      </c>
      <c r="C119" s="15">
        <v>0.95875601236470109</v>
      </c>
      <c r="D119" s="12">
        <f t="shared" si="221"/>
        <v>0.97495313827753705</v>
      </c>
      <c r="E119" s="12">
        <f t="shared" si="237"/>
        <v>-1.6197125912835952E-2</v>
      </c>
      <c r="F119" s="12">
        <f t="shared" si="238"/>
        <v>2.6234688783626186E-4</v>
      </c>
      <c r="G119" s="30">
        <f t="shared" si="222"/>
        <v>2.6674807335583361E-2</v>
      </c>
      <c r="H119" s="31">
        <f t="shared" si="223"/>
        <v>-2.8735045200237064E-2</v>
      </c>
      <c r="I119" s="12">
        <f t="shared" si="239"/>
        <v>-7.6650179449560304E-4</v>
      </c>
      <c r="J119" s="12">
        <f t="shared" si="240"/>
        <v>7.1154534639049187E-4</v>
      </c>
      <c r="K119" s="12">
        <f t="shared" si="241"/>
        <v>8.2570282265966716E-4</v>
      </c>
      <c r="L119" s="12">
        <f t="shared" si="224"/>
        <v>1.571994200573848E-4</v>
      </c>
      <c r="M119" s="12">
        <f t="shared" si="205"/>
        <v>2.6234688783626186E-4</v>
      </c>
      <c r="N119" s="12">
        <f t="shared" si="242"/>
        <v>1.689389761727484E-2</v>
      </c>
      <c r="P119" s="21">
        <v>2018</v>
      </c>
      <c r="Q119" s="15">
        <v>1.0662041726894278</v>
      </c>
      <c r="R119" s="15">
        <v>0.95343411644545484</v>
      </c>
      <c r="S119" s="12">
        <f t="shared" si="225"/>
        <v>0.96992720516953834</v>
      </c>
      <c r="T119" s="12">
        <f t="shared" si="243"/>
        <v>-1.6493088724083504E-2</v>
      </c>
      <c r="U119" s="12">
        <f t="shared" si="244"/>
        <v>2.7202197566049044E-4</v>
      </c>
      <c r="V119" s="30">
        <f t="shared" si="226"/>
        <v>2.6674807335583361E-2</v>
      </c>
      <c r="W119" s="31">
        <f t="shared" si="227"/>
        <v>-1.8529556156154259E-2</v>
      </c>
      <c r="X119" s="12">
        <f t="shared" si="245"/>
        <v>-4.9427234047928748E-4</v>
      </c>
      <c r="Y119" s="12">
        <f t="shared" si="246"/>
        <v>7.1154534639049187E-4</v>
      </c>
      <c r="Z119" s="12">
        <f t="shared" si="247"/>
        <v>3.4334445134407419E-4</v>
      </c>
      <c r="AA119" s="12">
        <f t="shared" si="232"/>
        <v>4.1471996018848526E-6</v>
      </c>
      <c r="AB119" s="12">
        <f t="shared" si="212"/>
        <v>2.7202197566049044E-4</v>
      </c>
      <c r="AC119" s="12">
        <f t="shared" si="248"/>
        <v>1.7298613967761306E-2</v>
      </c>
      <c r="AE119" s="21">
        <v>2018</v>
      </c>
      <c r="AF119" s="15">
        <v>1.0662041726894278</v>
      </c>
      <c r="AG119" s="15">
        <v>0.98084793568028239</v>
      </c>
      <c r="AH119" s="12">
        <f t="shared" si="228"/>
        <v>1.0159938499426</v>
      </c>
      <c r="AI119" s="12">
        <f t="shared" si="249"/>
        <v>-3.5145914262317612E-2</v>
      </c>
      <c r="AJ119" s="12">
        <f t="shared" si="250"/>
        <v>1.2352352893341806E-3</v>
      </c>
      <c r="AK119" s="30">
        <f t="shared" si="229"/>
        <v>2.6674807335583361E-2</v>
      </c>
      <c r="AL119" s="31">
        <f t="shared" si="230"/>
        <v>-4.5938398558707627E-2</v>
      </c>
      <c r="AM119" s="12">
        <f t="shared" si="251"/>
        <v>-1.2253979308587664E-3</v>
      </c>
      <c r="AN119" s="12">
        <f t="shared" si="217"/>
        <v>7.1154534639049187E-4</v>
      </c>
      <c r="AO119" s="12">
        <f t="shared" si="218"/>
        <v>2.1103364621386711E-3</v>
      </c>
      <c r="AP119" s="12">
        <f t="shared" si="231"/>
        <v>1.1647771728782507E-4</v>
      </c>
      <c r="AQ119" s="12">
        <f t="shared" si="219"/>
        <v>1.2352352893341806E-3</v>
      </c>
      <c r="AR119" s="12">
        <f t="shared" si="252"/>
        <v>3.5832174370578264E-2</v>
      </c>
    </row>
    <row r="120" spans="1:44" x14ac:dyDescent="0.25">
      <c r="A120" s="21">
        <v>2019</v>
      </c>
      <c r="B120" s="15">
        <v>1.0526873025844194</v>
      </c>
      <c r="C120" s="15">
        <v>0.87560725706792331</v>
      </c>
      <c r="D120" s="12">
        <f t="shared" si="221"/>
        <v>0.98130645225888324</v>
      </c>
      <c r="E120" s="12">
        <f t="shared" si="237"/>
        <v>-0.10569919519095994</v>
      </c>
      <c r="F120" s="12">
        <f t="shared" si="238"/>
        <v>1.1172319864016648E-2</v>
      </c>
      <c r="G120" s="30">
        <f t="shared" si="222"/>
        <v>1.3157937230575012E-2</v>
      </c>
      <c r="H120" s="31">
        <f t="shared" si="223"/>
        <v>-0.11188380049701485</v>
      </c>
      <c r="I120" s="12">
        <f t="shared" si="239"/>
        <v>-1.4721600240578988E-3</v>
      </c>
      <c r="J120" s="12">
        <f t="shared" si="240"/>
        <v>1.7313131216375202E-4</v>
      </c>
      <c r="K120" s="12">
        <f t="shared" si="241"/>
        <v>1.2517984813655821E-2</v>
      </c>
      <c r="L120" s="12">
        <f t="shared" si="224"/>
        <v>3.8249342791682591E-5</v>
      </c>
      <c r="M120" s="12">
        <f t="shared" si="205"/>
        <v>1.1172319864016648E-2</v>
      </c>
      <c r="N120" s="12">
        <f>ABS(E120/C120)</f>
        <v>0.12071530282298763</v>
      </c>
      <c r="P120" s="21">
        <v>2019</v>
      </c>
      <c r="Q120" s="15">
        <v>1.0526873025844194</v>
      </c>
      <c r="R120" s="15">
        <v>0.82206677697345043</v>
      </c>
      <c r="S120" s="12">
        <f t="shared" si="225"/>
        <v>0.97095914011122619</v>
      </c>
      <c r="T120" s="12">
        <f t="shared" si="243"/>
        <v>-0.14889236313777576</v>
      </c>
      <c r="U120" s="12">
        <f t="shared" si="244"/>
        <v>2.2168935800751285E-2</v>
      </c>
      <c r="V120" s="30">
        <f t="shared" si="226"/>
        <v>1.3157937230575012E-2</v>
      </c>
      <c r="W120" s="31">
        <f t="shared" si="227"/>
        <v>-0.14989689562815867</v>
      </c>
      <c r="X120" s="12">
        <f t="shared" si="245"/>
        <v>-1.9723339437333655E-3</v>
      </c>
      <c r="Y120" s="12">
        <f t="shared" si="246"/>
        <v>1.7313131216375202E-4</v>
      </c>
      <c r="Z120" s="12">
        <f t="shared" si="247"/>
        <v>2.2469079318959091E-2</v>
      </c>
      <c r="AA120" s="12">
        <f t="shared" si="232"/>
        <v>1.0090855242348778E-6</v>
      </c>
      <c r="AB120" s="12">
        <f t="shared" si="212"/>
        <v>2.2168935800751285E-2</v>
      </c>
      <c r="AC120" s="12">
        <f>ABS(T120/R120)</f>
        <v>0.18111954808092726</v>
      </c>
      <c r="AE120" s="21">
        <v>2019</v>
      </c>
      <c r="AF120" s="15">
        <v>1.0526873025844194</v>
      </c>
      <c r="AG120" s="15">
        <v>0.98297446748300177</v>
      </c>
      <c r="AH120" s="12">
        <f t="shared" si="228"/>
        <v>1.0214627032508692</v>
      </c>
      <c r="AI120" s="12">
        <f t="shared" si="249"/>
        <v>-3.8488235767867418E-2</v>
      </c>
      <c r="AJ120" s="12">
        <f t="shared" si="250"/>
        <v>1.4813442925229489E-3</v>
      </c>
      <c r="AK120" s="30">
        <f t="shared" si="229"/>
        <v>1.3157937230575012E-2</v>
      </c>
      <c r="AL120" s="31">
        <f t="shared" si="230"/>
        <v>-4.3811866755988249E-2</v>
      </c>
      <c r="AM120" s="12">
        <f t="shared" si="251"/>
        <v>-5.7647379272960948E-4</v>
      </c>
      <c r="AN120" s="12">
        <f t="shared" si="217"/>
        <v>1.7313131216375202E-4</v>
      </c>
      <c r="AO120" s="12">
        <f t="shared" si="218"/>
        <v>1.9194796686444683E-3</v>
      </c>
      <c r="AP120" s="12">
        <f t="shared" si="231"/>
        <v>2.8341046897680375E-5</v>
      </c>
      <c r="AQ120" s="12">
        <f t="shared" si="219"/>
        <v>1.4813442925229489E-3</v>
      </c>
      <c r="AR120" s="12">
        <f>ABS(AI120/AG120)</f>
        <v>3.9154868250464485E-2</v>
      </c>
    </row>
    <row r="121" spans="1:44" x14ac:dyDescent="0.25">
      <c r="E121" s="12">
        <f>SUM(E92:E120)</f>
        <v>-2.55351295663786E-15</v>
      </c>
      <c r="F121" s="12">
        <f>SUM(F92:F120)</f>
        <v>7.2585337119033436E-2</v>
      </c>
      <c r="G121" s="12"/>
      <c r="H121" s="12"/>
      <c r="I121" s="12">
        <f t="shared" ref="I121:N121" si="253">SUM(I92:I120)</f>
        <v>-8.1930647511204817E-3</v>
      </c>
      <c r="J121" s="12">
        <f t="shared" si="253"/>
        <v>1.7430996221495125E-2</v>
      </c>
      <c r="K121" s="14">
        <f t="shared" si="253"/>
        <v>7.643631093390213E-2</v>
      </c>
      <c r="L121" s="14">
        <f t="shared" si="253"/>
        <v>3.8509738148686887E-3</v>
      </c>
      <c r="M121" s="14">
        <f t="shared" si="253"/>
        <v>7.2585337119033436E-2</v>
      </c>
      <c r="N121" s="12">
        <f t="shared" si="253"/>
        <v>1.1341713002487868</v>
      </c>
      <c r="T121" s="12">
        <f>SUM(T92:T120)</f>
        <v>-1.1102230246251565E-15</v>
      </c>
      <c r="U121" s="12">
        <f>SUM(U92:U120)</f>
        <v>6.0639398541158712E-2</v>
      </c>
      <c r="V121" s="12"/>
      <c r="W121" s="12"/>
      <c r="X121" s="12">
        <f t="shared" ref="X121:AC121" si="254">SUM(X92:X120)</f>
        <v>-1.3307558576541373E-3</v>
      </c>
      <c r="Y121" s="12">
        <f t="shared" si="254"/>
        <v>1.7430996221495125E-2</v>
      </c>
      <c r="Z121" s="14">
        <f t="shared" si="254"/>
        <v>6.0740994062732909E-2</v>
      </c>
      <c r="AA121" s="14">
        <f t="shared" si="254"/>
        <v>1.0159552157420523E-4</v>
      </c>
      <c r="AB121" s="14">
        <f t="shared" si="254"/>
        <v>6.0639398541158712E-2</v>
      </c>
      <c r="AC121" s="12">
        <f t="shared" si="254"/>
        <v>1.0843186357407082</v>
      </c>
      <c r="AE121" s="27"/>
      <c r="AF121" s="27"/>
      <c r="AG121" s="27"/>
      <c r="AH121" s="27"/>
      <c r="AI121" s="12">
        <f>SUM(AI92:AI120)</f>
        <v>-8.7707618945387367E-15</v>
      </c>
      <c r="AJ121" s="12">
        <f>SUM(AJ92:AJ120)</f>
        <v>2.5103358093923101E-2</v>
      </c>
      <c r="AK121" s="12"/>
      <c r="AL121" s="12"/>
      <c r="AM121" s="12">
        <f t="shared" ref="AM121" si="255">SUM(AM92:AM120)</f>
        <v>-7.0524877883548741E-3</v>
      </c>
      <c r="AN121" s="12">
        <f t="shared" ref="AN121" si="256">SUM(AN92:AN120)</f>
        <v>1.7430996221495125E-2</v>
      </c>
      <c r="AO121" s="14">
        <f t="shared" ref="AO121" si="257">SUM(AO92:AO120)</f>
        <v>2.7956756911344728E-2</v>
      </c>
      <c r="AP121" s="14">
        <f t="shared" ref="AP121" si="258">SUM(AP92:AP120)</f>
        <v>2.8533988174216027E-3</v>
      </c>
      <c r="AQ121" s="14">
        <f t="shared" ref="AQ121" si="259">SUM(AQ92:AQ120)</f>
        <v>2.5103358093923101E-2</v>
      </c>
      <c r="AR121" s="12">
        <f t="shared" ref="AR121" si="260">SUM(AR92:AR120)</f>
        <v>0.68657186836575446</v>
      </c>
    </row>
    <row r="122" spans="1:44" x14ac:dyDescent="0.25">
      <c r="E122" s="15">
        <f>E121^2</f>
        <v>6.5204284197174257E-30</v>
      </c>
      <c r="K122" s="16" t="s">
        <v>55</v>
      </c>
      <c r="L122" s="16" t="s">
        <v>56</v>
      </c>
      <c r="M122" s="16" t="s">
        <v>57</v>
      </c>
      <c r="N122" s="13"/>
      <c r="T122" s="15">
        <f>T121^2</f>
        <v>1.2325951644078309E-30</v>
      </c>
      <c r="Z122" s="16" t="s">
        <v>55</v>
      </c>
      <c r="AA122" s="16" t="s">
        <v>56</v>
      </c>
      <c r="AB122" s="16" t="s">
        <v>57</v>
      </c>
      <c r="AC122" s="13"/>
      <c r="AE122" s="27"/>
      <c r="AF122" s="27"/>
      <c r="AG122" s="27"/>
      <c r="AH122" s="27"/>
      <c r="AI122" s="15">
        <f>AI121^2</f>
        <v>7.6926264210692729E-29</v>
      </c>
      <c r="AJ122" s="27"/>
      <c r="AK122" s="27"/>
      <c r="AL122" s="27"/>
      <c r="AM122" s="27"/>
      <c r="AN122" s="27"/>
      <c r="AO122" s="16" t="s">
        <v>55</v>
      </c>
      <c r="AP122" s="16" t="s">
        <v>56</v>
      </c>
      <c r="AQ122" s="16" t="s">
        <v>57</v>
      </c>
      <c r="AR122" s="13"/>
    </row>
    <row r="123" spans="1:44" x14ac:dyDescent="0.25">
      <c r="A123" s="14" t="s">
        <v>58</v>
      </c>
      <c r="B123" s="14">
        <f>B126-B124*B125</f>
        <v>1.4760994705787926</v>
      </c>
      <c r="P123" s="14" t="s">
        <v>58</v>
      </c>
      <c r="Q123" s="14">
        <f>Q126-Q124*Q125</f>
        <v>1.0513257339875337</v>
      </c>
      <c r="AE123" s="14" t="s">
        <v>58</v>
      </c>
      <c r="AF123" s="14">
        <f>AF126-AF124*AF125</f>
        <v>1.447374352366932</v>
      </c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</row>
    <row r="124" spans="1:44" x14ac:dyDescent="0.25">
      <c r="A124" s="14" t="s">
        <v>59</v>
      </c>
      <c r="B124" s="14">
        <f>B127/B128</f>
        <v>-0.47002848529203173</v>
      </c>
      <c r="P124" s="14" t="s">
        <v>59</v>
      </c>
      <c r="Q124" s="14">
        <f>Q127/Q128</f>
        <v>-7.6344222713622553E-2</v>
      </c>
      <c r="AE124" s="14" t="s">
        <v>59</v>
      </c>
      <c r="AF124" s="14">
        <f>AF127/AF128</f>
        <v>-0.40459464844918391</v>
      </c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</row>
    <row r="125" spans="1:44" x14ac:dyDescent="0.25">
      <c r="A125" s="14" t="s">
        <v>60</v>
      </c>
      <c r="B125" s="22">
        <f>AVERAGE(B92:B120)</f>
        <v>1.0395293653538444</v>
      </c>
      <c r="P125" s="14" t="s">
        <v>60</v>
      </c>
      <c r="Q125" s="22">
        <f>AVERAGE(Q92:Q120)</f>
        <v>1.0395293653538444</v>
      </c>
      <c r="AE125" s="14" t="s">
        <v>60</v>
      </c>
      <c r="AF125" s="22">
        <f>AVERAGE(AF92:AF120)</f>
        <v>1.0395293653538444</v>
      </c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</row>
    <row r="126" spans="1:44" x14ac:dyDescent="0.25">
      <c r="A126" s="14" t="s">
        <v>61</v>
      </c>
      <c r="B126" s="23">
        <f>AVERAGE(C92:C120)</f>
        <v>0.98749105756493816</v>
      </c>
      <c r="P126" s="14" t="s">
        <v>61</v>
      </c>
      <c r="Q126" s="23">
        <f>AVERAGE(R92:R120)</f>
        <v>0.9719636726016091</v>
      </c>
      <c r="AE126" s="14" t="s">
        <v>61</v>
      </c>
      <c r="AF126" s="23">
        <f>AVERAGE(AG92:AG120)</f>
        <v>1.02678633423899</v>
      </c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</row>
    <row r="127" spans="1:44" x14ac:dyDescent="0.25">
      <c r="A127" s="14" t="s">
        <v>62</v>
      </c>
      <c r="B127" s="14">
        <f>I121/(29-1)</f>
        <v>-2.9260945539716008E-4</v>
      </c>
      <c r="P127" s="14" t="s">
        <v>62</v>
      </c>
      <c r="Q127" s="14">
        <f>X121/(29-1)</f>
        <v>-4.7526994916219186E-5</v>
      </c>
      <c r="AE127" s="14" t="s">
        <v>62</v>
      </c>
      <c r="AF127" s="14">
        <f>AM121/(29-1)</f>
        <v>-2.5187456386981691E-4</v>
      </c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</row>
    <row r="128" spans="1:44" x14ac:dyDescent="0.25">
      <c r="A128" s="14" t="s">
        <v>63</v>
      </c>
      <c r="B128" s="14">
        <f>J121/(29-1)</f>
        <v>6.2253557933911164E-4</v>
      </c>
      <c r="P128" s="14" t="s">
        <v>63</v>
      </c>
      <c r="Q128" s="14">
        <f>Y121/(29-1)</f>
        <v>6.2253557933911164E-4</v>
      </c>
      <c r="AE128" s="14" t="s">
        <v>63</v>
      </c>
      <c r="AF128" s="14">
        <f>AN121/(29-1)</f>
        <v>6.2253557933911164E-4</v>
      </c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</row>
    <row r="129" spans="1:44" x14ac:dyDescent="0.25">
      <c r="A129" s="14" t="s">
        <v>64</v>
      </c>
      <c r="B129" s="14">
        <f>K121/28</f>
        <v>2.7298682476393616E-3</v>
      </c>
      <c r="P129" s="14" t="s">
        <v>64</v>
      </c>
      <c r="Q129" s="14">
        <f>Z121/28</f>
        <v>2.1693212165261751E-3</v>
      </c>
      <c r="AE129" s="14" t="s">
        <v>64</v>
      </c>
      <c r="AF129" s="14">
        <f>AO121/28</f>
        <v>9.9845560397659734E-4</v>
      </c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</row>
    <row r="130" spans="1:44" x14ac:dyDescent="0.25">
      <c r="A130" s="14" t="s">
        <v>65</v>
      </c>
      <c r="B130" s="14">
        <f>L121/K121</f>
        <v>5.0381471421335297E-2</v>
      </c>
      <c r="P130" s="14" t="s">
        <v>65</v>
      </c>
      <c r="Q130" s="14">
        <f>AA121/Z121</f>
        <v>1.6726022209856827E-3</v>
      </c>
      <c r="AE130" s="14" t="s">
        <v>65</v>
      </c>
      <c r="AF130" s="14">
        <f>AP121/AO121</f>
        <v>0.10206472898377229</v>
      </c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</row>
    <row r="131" spans="1:44" x14ac:dyDescent="0.25">
      <c r="A131" s="14" t="s">
        <v>66</v>
      </c>
      <c r="B131" s="14">
        <f>SQRT(B130)</f>
        <v>0.22445817298849979</v>
      </c>
      <c r="P131" s="14" t="s">
        <v>66</v>
      </c>
      <c r="Q131" s="14">
        <f>SQRT(Q130)</f>
        <v>4.0897459835369757E-2</v>
      </c>
      <c r="AE131" s="14" t="s">
        <v>66</v>
      </c>
      <c r="AF131" s="14">
        <f>SQRT(AF130)</f>
        <v>0.31947570953637822</v>
      </c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</row>
    <row r="132" spans="1:44" x14ac:dyDescent="0.25">
      <c r="A132" s="19" t="s">
        <v>44</v>
      </c>
      <c r="B132" s="14">
        <f>(L121/1)/(M121/(29-2))</f>
        <v>1.4324696574866465</v>
      </c>
      <c r="P132" s="19" t="s">
        <v>44</v>
      </c>
      <c r="Q132" s="14">
        <f>(AA121/1)/(AB121/(29-2))</f>
        <v>4.5235921669666446E-2</v>
      </c>
      <c r="AE132" s="19" t="s">
        <v>44</v>
      </c>
      <c r="AF132" s="14">
        <f>(AP121/1)/(AQ121/(29-2))</f>
        <v>3.0689825553272558</v>
      </c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</row>
    <row r="133" spans="1:44" x14ac:dyDescent="0.25">
      <c r="A133" s="14" t="s">
        <v>67</v>
      </c>
      <c r="B133" s="14">
        <f>FINV(0.05,1,29)</f>
        <v>4.1829642890582726</v>
      </c>
      <c r="P133" s="14" t="s">
        <v>67</v>
      </c>
      <c r="Q133" s="14">
        <f>FINV(0.05,1,29)</f>
        <v>4.1829642890582726</v>
      </c>
      <c r="AE133" s="14" t="s">
        <v>67</v>
      </c>
      <c r="AF133" s="14">
        <f>FINV(0.05,1,29)</f>
        <v>4.1829642890582726</v>
      </c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</row>
    <row r="134" spans="1:44" x14ac:dyDescent="0.25">
      <c r="A134" s="14" t="s">
        <v>68</v>
      </c>
      <c r="B134" s="14">
        <f>(1/29)*N121*100</f>
        <v>3.9109355180992651</v>
      </c>
      <c r="P134" s="14" t="s">
        <v>68</v>
      </c>
      <c r="Q134" s="14">
        <f>(1/29)*AC121*100</f>
        <v>3.739029778416235</v>
      </c>
      <c r="AE134" s="14" t="s">
        <v>68</v>
      </c>
      <c r="AF134" s="14">
        <f>(1/29)*AR121*100</f>
        <v>2.3674892012612223</v>
      </c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384"/>
  <sheetViews>
    <sheetView tabSelected="1" zoomScale="60" zoomScaleNormal="60" workbookViewId="0">
      <selection activeCell="B46" sqref="B46"/>
    </sheetView>
  </sheetViews>
  <sheetFormatPr defaultRowHeight="15" x14ac:dyDescent="0.25"/>
  <cols>
    <col min="2" max="2" width="19" customWidth="1"/>
    <col min="3" max="3" width="21.28515625" customWidth="1"/>
    <col min="5" max="5" width="13" customWidth="1"/>
  </cols>
  <sheetData>
    <row r="1" spans="1:14" x14ac:dyDescent="0.25">
      <c r="A1" t="s">
        <v>69</v>
      </c>
      <c r="B1" s="15" t="s">
        <v>9</v>
      </c>
      <c r="C1" s="15" t="s">
        <v>108</v>
      </c>
      <c r="D1" s="12" t="s">
        <v>45</v>
      </c>
      <c r="E1" s="12" t="s">
        <v>46</v>
      </c>
      <c r="F1" s="12" t="s">
        <v>47</v>
      </c>
      <c r="G1" s="12" t="s">
        <v>48</v>
      </c>
      <c r="H1" s="12" t="s">
        <v>49</v>
      </c>
      <c r="I1" s="12" t="s">
        <v>50</v>
      </c>
      <c r="J1" s="12" t="s">
        <v>51</v>
      </c>
      <c r="K1" s="12" t="s">
        <v>52</v>
      </c>
      <c r="L1" s="12" t="s">
        <v>70</v>
      </c>
      <c r="M1" s="12" t="s">
        <v>53</v>
      </c>
      <c r="N1" s="12" t="s">
        <v>54</v>
      </c>
    </row>
    <row r="2" spans="1:14" x14ac:dyDescent="0.25">
      <c r="A2" t="s">
        <v>16</v>
      </c>
      <c r="B2" s="15">
        <v>2279.8874261649898</v>
      </c>
      <c r="C2" s="15">
        <v>1754.7066319</v>
      </c>
      <c r="D2" s="12">
        <f t="shared" ref="D2:D27" si="0">$B$34+$B$35*B2</f>
        <v>1850.4774504954203</v>
      </c>
      <c r="E2" s="12">
        <f>C2-D2</f>
        <v>-95.770818595420224</v>
      </c>
      <c r="F2" s="12">
        <f>E2^2</f>
        <v>9172.0496944368879</v>
      </c>
      <c r="G2" s="12">
        <f t="shared" ref="G2:G27" si="1">B2-$B$36</f>
        <v>-1490.8070971557077</v>
      </c>
      <c r="H2" s="12">
        <f t="shared" ref="H2:H26" si="2">C2-$B$37</f>
        <v>-62.623749183329892</v>
      </c>
      <c r="I2" s="12">
        <f>G2*H2</f>
        <v>93359.929733007157</v>
      </c>
      <c r="J2" s="12">
        <f>G2^2</f>
        <v>2222505.8009298276</v>
      </c>
      <c r="K2" s="12">
        <f>H2^2</f>
        <v>3921.7339617766111</v>
      </c>
      <c r="L2" s="12">
        <f t="shared" ref="L2:L27" si="3">(D2-$B$37)^2</f>
        <v>1098.7282106099344</v>
      </c>
      <c r="M2" s="12">
        <f t="shared" ref="M2:M31" si="4">(D2-C2)^2</f>
        <v>9172.0496944368879</v>
      </c>
      <c r="N2" s="12">
        <f>ABS(E2/C2)</f>
        <v>5.4579390568393407E-2</v>
      </c>
    </row>
    <row r="3" spans="1:14" x14ac:dyDescent="0.25">
      <c r="A3" t="s">
        <v>17</v>
      </c>
      <c r="B3" s="15">
        <v>2335.9852878480001</v>
      </c>
      <c r="C3" s="15">
        <v>1740.8580761999999</v>
      </c>
      <c r="D3" s="12">
        <f t="shared" si="0"/>
        <v>1849.2301531632406</v>
      </c>
      <c r="E3" s="12">
        <f t="shared" ref="E3:E31" si="5">C3-D3</f>
        <v>-108.37207696324072</v>
      </c>
      <c r="F3" s="12">
        <f t="shared" ref="F3:F31" si="6">E3^2</f>
        <v>11744.507065326568</v>
      </c>
      <c r="G3" s="12">
        <f t="shared" si="1"/>
        <v>-1434.7092354726974</v>
      </c>
      <c r="H3" s="12">
        <f t="shared" si="2"/>
        <v>-76.472304883330025</v>
      </c>
      <c r="I3" s="12">
        <f t="shared" ref="I3:I31" si="7">G3*H3</f>
        <v>109715.52207399745</v>
      </c>
      <c r="J3" s="12">
        <f t="shared" ref="J3:K18" si="8">G3^2</f>
        <v>2058390.5903506519</v>
      </c>
      <c r="K3" s="12">
        <f t="shared" si="8"/>
        <v>5848.0134141689814</v>
      </c>
      <c r="L3" s="12">
        <f t="shared" si="3"/>
        <v>1017.5954587502496</v>
      </c>
      <c r="M3" s="12">
        <f t="shared" si="4"/>
        <v>11744.507065326568</v>
      </c>
      <c r="N3" s="12">
        <f t="shared" ref="N3:N31" si="9">ABS(E3/C3)</f>
        <v>6.2252103399375737E-2</v>
      </c>
    </row>
    <row r="4" spans="1:14" x14ac:dyDescent="0.25">
      <c r="A4" t="s">
        <v>18</v>
      </c>
      <c r="B4" s="15">
        <v>2345.217895928</v>
      </c>
      <c r="C4" s="15">
        <v>1674.2109524999901</v>
      </c>
      <c r="D4" s="12">
        <f t="shared" si="0"/>
        <v>1849.0248724790622</v>
      </c>
      <c r="E4" s="12">
        <f t="shared" si="5"/>
        <v>-174.81391997907212</v>
      </c>
      <c r="F4" s="12">
        <f t="shared" si="6"/>
        <v>30559.906618449433</v>
      </c>
      <c r="G4" s="12">
        <f t="shared" si="1"/>
        <v>-1425.4766273926975</v>
      </c>
      <c r="H4" s="12">
        <f t="shared" si="2"/>
        <v>-143.11942858333987</v>
      </c>
      <c r="I4" s="12">
        <f t="shared" si="7"/>
        <v>204013.40037134936</v>
      </c>
      <c r="J4" s="12">
        <f t="shared" si="8"/>
        <v>2031983.6152428593</v>
      </c>
      <c r="K4" s="12">
        <f t="shared" si="8"/>
        <v>20483.170838021721</v>
      </c>
      <c r="L4" s="12">
        <f t="shared" si="3"/>
        <v>1004.5407848341461</v>
      </c>
      <c r="M4" s="12">
        <f t="shared" si="4"/>
        <v>30559.906618449433</v>
      </c>
      <c r="N4" s="12">
        <f t="shared" si="9"/>
        <v>0.10441570682477849</v>
      </c>
    </row>
    <row r="5" spans="1:14" x14ac:dyDescent="0.25">
      <c r="A5" t="s">
        <v>19</v>
      </c>
      <c r="B5" s="15">
        <v>2482.780816043</v>
      </c>
      <c r="C5" s="15">
        <v>1599.9772779</v>
      </c>
      <c r="D5" s="12">
        <f t="shared" si="0"/>
        <v>1845.9662556598364</v>
      </c>
      <c r="E5" s="12">
        <f t="shared" si="5"/>
        <v>-245.98897775983642</v>
      </c>
      <c r="F5" s="12">
        <f t="shared" si="6"/>
        <v>60510.577179329295</v>
      </c>
      <c r="G5" s="12">
        <f t="shared" si="1"/>
        <v>-1287.9137072776975</v>
      </c>
      <c r="H5" s="12">
        <f t="shared" si="2"/>
        <v>-217.35310318332995</v>
      </c>
      <c r="I5" s="12">
        <f t="shared" si="7"/>
        <v>279932.0409091544</v>
      </c>
      <c r="J5" s="12">
        <f t="shared" si="8"/>
        <v>1658721.7173937827</v>
      </c>
      <c r="K5" s="12">
        <f t="shared" si="8"/>
        <v>47242.371463423275</v>
      </c>
      <c r="L5" s="12">
        <f t="shared" si="3"/>
        <v>820.01331276140945</v>
      </c>
      <c r="M5" s="12">
        <f t="shared" si="4"/>
        <v>60510.577179329295</v>
      </c>
      <c r="N5" s="12">
        <f t="shared" si="9"/>
        <v>0.15374529448487015</v>
      </c>
    </row>
    <row r="6" spans="1:14" x14ac:dyDescent="0.25">
      <c r="A6" t="s">
        <v>20</v>
      </c>
      <c r="B6" s="15">
        <v>2505.0144438689999</v>
      </c>
      <c r="C6" s="15">
        <v>1617.9472827</v>
      </c>
      <c r="D6" s="12">
        <f t="shared" si="0"/>
        <v>1845.4719062525676</v>
      </c>
      <c r="E6" s="12">
        <f t="shared" si="5"/>
        <v>-227.52462355256762</v>
      </c>
      <c r="F6" s="12">
        <f t="shared" si="6"/>
        <v>51767.454322737605</v>
      </c>
      <c r="G6" s="12">
        <f t="shared" si="1"/>
        <v>-1265.6800794516976</v>
      </c>
      <c r="H6" s="12">
        <f t="shared" si="2"/>
        <v>-199.38309838332998</v>
      </c>
      <c r="I6" s="12">
        <f t="shared" si="7"/>
        <v>252355.21580313871</v>
      </c>
      <c r="J6" s="12">
        <f t="shared" si="8"/>
        <v>1601946.0635208555</v>
      </c>
      <c r="K6" s="12">
        <f t="shared" si="8"/>
        <v>39753.619920936639</v>
      </c>
      <c r="L6" s="12">
        <f t="shared" si="3"/>
        <v>791.94543885083556</v>
      </c>
      <c r="M6" s="12">
        <f t="shared" si="4"/>
        <v>51767.454322737605</v>
      </c>
      <c r="N6" s="12">
        <f t="shared" si="9"/>
        <v>0.14062548637114974</v>
      </c>
    </row>
    <row r="7" spans="1:14" x14ac:dyDescent="0.25">
      <c r="A7" t="s">
        <v>21</v>
      </c>
      <c r="B7" s="15">
        <v>2640.8978106229902</v>
      </c>
      <c r="C7" s="15">
        <v>1661.8044740999901</v>
      </c>
      <c r="D7" s="12">
        <f t="shared" si="0"/>
        <v>1842.4506331459822</v>
      </c>
      <c r="E7" s="12">
        <f t="shared" si="5"/>
        <v>-180.64615904599214</v>
      </c>
      <c r="F7" s="12">
        <f t="shared" si="6"/>
        <v>32633.034778069887</v>
      </c>
      <c r="G7" s="12">
        <f t="shared" si="1"/>
        <v>-1129.7967126977073</v>
      </c>
      <c r="H7" s="12">
        <f t="shared" si="2"/>
        <v>-155.52590698333984</v>
      </c>
      <c r="I7" s="12">
        <f t="shared" si="7"/>
        <v>175712.65844910676</v>
      </c>
      <c r="J7" s="12">
        <f t="shared" si="8"/>
        <v>1276440.6120225459</v>
      </c>
      <c r="K7" s="12">
        <f t="shared" si="8"/>
        <v>24188.307742990473</v>
      </c>
      <c r="L7" s="12">
        <f t="shared" si="3"/>
        <v>631.0270636911871</v>
      </c>
      <c r="M7" s="12">
        <f t="shared" si="4"/>
        <v>32633.034778069887</v>
      </c>
      <c r="N7" s="12">
        <f t="shared" si="9"/>
        <v>0.10870482169319441</v>
      </c>
    </row>
    <row r="8" spans="1:14" x14ac:dyDescent="0.25">
      <c r="A8" t="s">
        <v>22</v>
      </c>
      <c r="B8" s="15">
        <v>2680.9744319329998</v>
      </c>
      <c r="C8" s="15">
        <v>1698.1678707000001</v>
      </c>
      <c r="D8" s="12">
        <f t="shared" si="0"/>
        <v>1841.5595570631681</v>
      </c>
      <c r="E8" s="12">
        <f t="shared" si="5"/>
        <v>-143.39168636316799</v>
      </c>
      <c r="F8" s="12">
        <f t="shared" si="6"/>
        <v>20561.175718073137</v>
      </c>
      <c r="G8" s="12">
        <f t="shared" si="1"/>
        <v>-1089.7200913876977</v>
      </c>
      <c r="H8" s="12">
        <f t="shared" si="2"/>
        <v>-119.16251038332985</v>
      </c>
      <c r="I8" s="12">
        <f t="shared" si="7"/>
        <v>129853.78170490968</v>
      </c>
      <c r="J8" s="12">
        <f t="shared" si="8"/>
        <v>1187489.8775740124</v>
      </c>
      <c r="K8" s="12">
        <f t="shared" si="8"/>
        <v>14199.703880857192</v>
      </c>
      <c r="L8" s="12">
        <f t="shared" si="3"/>
        <v>587.05296866196579</v>
      </c>
      <c r="M8" s="12">
        <f t="shared" si="4"/>
        <v>20561.175718073137</v>
      </c>
      <c r="N8" s="12">
        <f t="shared" si="9"/>
        <v>8.443905272101318E-2</v>
      </c>
    </row>
    <row r="9" spans="1:14" x14ac:dyDescent="0.25">
      <c r="A9" t="s">
        <v>23</v>
      </c>
      <c r="B9" s="15">
        <v>2740.1965130620001</v>
      </c>
      <c r="C9" s="15">
        <v>1693.8399715999999</v>
      </c>
      <c r="D9" s="12">
        <f t="shared" si="0"/>
        <v>1840.2427948625746</v>
      </c>
      <c r="E9" s="12">
        <f t="shared" si="5"/>
        <v>-146.40282326257466</v>
      </c>
      <c r="F9" s="12">
        <f t="shared" si="6"/>
        <v>21433.78665925267</v>
      </c>
      <c r="G9" s="12">
        <f t="shared" si="1"/>
        <v>-1030.4980102586974</v>
      </c>
      <c r="H9" s="12">
        <f t="shared" si="2"/>
        <v>-123.49040948333004</v>
      </c>
      <c r="I9" s="12">
        <f t="shared" si="7"/>
        <v>127256.62125860338</v>
      </c>
      <c r="J9" s="12">
        <f t="shared" si="8"/>
        <v>1061926.1491471343</v>
      </c>
      <c r="K9" s="12">
        <f t="shared" si="8"/>
        <v>15249.88123436053</v>
      </c>
      <c r="L9" s="12">
        <f t="shared" si="3"/>
        <v>524.97870519131857</v>
      </c>
      <c r="M9" s="12">
        <f t="shared" si="4"/>
        <v>21433.78665925267</v>
      </c>
      <c r="N9" s="12">
        <f t="shared" si="9"/>
        <v>8.6432499951151029E-2</v>
      </c>
    </row>
    <row r="10" spans="1:14" x14ac:dyDescent="0.25">
      <c r="A10" t="s">
        <v>24</v>
      </c>
      <c r="B10" s="15">
        <v>2772.4571731349902</v>
      </c>
      <c r="C10" s="15">
        <v>1733.7795923000001</v>
      </c>
      <c r="D10" s="12">
        <f t="shared" si="0"/>
        <v>1839.5255012967204</v>
      </c>
      <c r="E10" s="12">
        <f t="shared" si="5"/>
        <v>-105.74590899672035</v>
      </c>
      <c r="F10" s="12">
        <f t="shared" si="6"/>
        <v>11182.197269542661</v>
      </c>
      <c r="G10" s="12">
        <f t="shared" si="1"/>
        <v>-998.23735018570733</v>
      </c>
      <c r="H10" s="12">
        <f t="shared" si="2"/>
        <v>-83.550788783329835</v>
      </c>
      <c r="I10" s="12">
        <f t="shared" si="7"/>
        <v>83403.51800099689</v>
      </c>
      <c r="J10" s="12">
        <f t="shared" si="8"/>
        <v>996477.80730578245</v>
      </c>
      <c r="K10" s="12">
        <f t="shared" si="8"/>
        <v>6980.7343063165945</v>
      </c>
      <c r="L10" s="12">
        <f t="shared" si="3"/>
        <v>492.62336128685598</v>
      </c>
      <c r="M10" s="12">
        <f t="shared" si="4"/>
        <v>11182.197269542661</v>
      </c>
      <c r="N10" s="12">
        <f t="shared" si="9"/>
        <v>6.0991552482423543E-2</v>
      </c>
    </row>
    <row r="11" spans="1:14" x14ac:dyDescent="0.25">
      <c r="A11" t="s">
        <v>25</v>
      </c>
      <c r="B11" s="15">
        <v>2805.202194209</v>
      </c>
      <c r="C11" s="15">
        <v>1756.5598857999901</v>
      </c>
      <c r="D11" s="12">
        <f t="shared" si="0"/>
        <v>1838.7974382974824</v>
      </c>
      <c r="E11" s="12">
        <f t="shared" si="5"/>
        <v>-82.237552497492288</v>
      </c>
      <c r="F11" s="12">
        <f t="shared" si="6"/>
        <v>6763.0150407778001</v>
      </c>
      <c r="G11" s="12">
        <f t="shared" si="1"/>
        <v>-965.49232911169747</v>
      </c>
      <c r="H11" s="12">
        <f t="shared" si="2"/>
        <v>-60.770495283339869</v>
      </c>
      <c r="I11" s="12">
        <f t="shared" si="7"/>
        <v>58673.447032383236</v>
      </c>
      <c r="J11" s="12">
        <f t="shared" si="8"/>
        <v>932175.43757353036</v>
      </c>
      <c r="K11" s="12">
        <f t="shared" si="8"/>
        <v>3693.0530969824331</v>
      </c>
      <c r="L11" s="12">
        <f t="shared" si="3"/>
        <v>460.83454543569343</v>
      </c>
      <c r="M11" s="12">
        <f t="shared" si="4"/>
        <v>6763.0150407778001</v>
      </c>
      <c r="N11" s="12">
        <f t="shared" si="9"/>
        <v>4.6817391859110366E-2</v>
      </c>
    </row>
    <row r="12" spans="1:14" x14ac:dyDescent="0.25">
      <c r="A12" t="s">
        <v>26</v>
      </c>
      <c r="B12" s="15">
        <v>2870.5580283569998</v>
      </c>
      <c r="C12" s="15">
        <v>1823.4814022999999</v>
      </c>
      <c r="D12" s="12">
        <f t="shared" si="0"/>
        <v>1837.344296321487</v>
      </c>
      <c r="E12" s="12">
        <f t="shared" si="5"/>
        <v>-13.862894021487136</v>
      </c>
      <c r="F12" s="12">
        <f t="shared" si="6"/>
        <v>192.17983065098377</v>
      </c>
      <c r="G12" s="12">
        <f t="shared" si="1"/>
        <v>-900.13649496369771</v>
      </c>
      <c r="H12" s="12">
        <f t="shared" si="2"/>
        <v>6.1510212166699603</v>
      </c>
      <c r="I12" s="12">
        <f t="shared" si="7"/>
        <v>-5536.7586784206378</v>
      </c>
      <c r="J12" s="12">
        <f t="shared" si="8"/>
        <v>810245.709565531</v>
      </c>
      <c r="K12" s="12">
        <f t="shared" si="8"/>
        <v>37.835062007924002</v>
      </c>
      <c r="L12" s="12">
        <f t="shared" si="3"/>
        <v>400.55680316013684</v>
      </c>
      <c r="M12" s="12">
        <f t="shared" si="4"/>
        <v>192.17983065098377</v>
      </c>
      <c r="N12" s="12">
        <f t="shared" si="9"/>
        <v>7.6024323604296394E-3</v>
      </c>
    </row>
    <row r="13" spans="1:14" x14ac:dyDescent="0.25">
      <c r="A13" t="s">
        <v>27</v>
      </c>
      <c r="B13" s="15">
        <v>2815.5632693289999</v>
      </c>
      <c r="C13" s="15">
        <v>1854.4055816999901</v>
      </c>
      <c r="D13" s="12">
        <f t="shared" si="0"/>
        <v>1838.5670669255983</v>
      </c>
      <c r="E13" s="12">
        <f t="shared" si="5"/>
        <v>15.838514774391797</v>
      </c>
      <c r="F13" s="12">
        <f t="shared" si="6"/>
        <v>250.85855025862725</v>
      </c>
      <c r="G13" s="12">
        <f t="shared" si="1"/>
        <v>-955.13125399169758</v>
      </c>
      <c r="H13" s="12">
        <f t="shared" si="2"/>
        <v>37.07520061666014</v>
      </c>
      <c r="I13" s="12">
        <f t="shared" si="7"/>
        <v>-35411.682856984356</v>
      </c>
      <c r="J13" s="12">
        <f t="shared" si="8"/>
        <v>912275.71235175268</v>
      </c>
      <c r="K13" s="12">
        <f t="shared" si="8"/>
        <v>1374.5705007655965</v>
      </c>
      <c r="L13" s="12">
        <f t="shared" si="3"/>
        <v>450.99682556320073</v>
      </c>
      <c r="M13" s="12">
        <f t="shared" si="4"/>
        <v>250.85855025862725</v>
      </c>
      <c r="N13" s="12">
        <f t="shared" si="9"/>
        <v>8.5410197912972989E-3</v>
      </c>
    </row>
    <row r="14" spans="1:14" x14ac:dyDescent="0.25">
      <c r="A14" t="s">
        <v>28</v>
      </c>
      <c r="B14" s="15">
        <v>2892.3032729209999</v>
      </c>
      <c r="C14" s="15">
        <v>1907.131124</v>
      </c>
      <c r="D14" s="12">
        <f t="shared" si="0"/>
        <v>1836.860805779806</v>
      </c>
      <c r="E14" s="12">
        <f t="shared" si="5"/>
        <v>70.270318220193985</v>
      </c>
      <c r="F14" s="12">
        <f t="shared" si="6"/>
        <v>4937.917622767327</v>
      </c>
      <c r="G14" s="12">
        <f t="shared" si="1"/>
        <v>-878.39125039969758</v>
      </c>
      <c r="H14" s="12">
        <f t="shared" si="2"/>
        <v>89.80074291667006</v>
      </c>
      <c r="I14" s="12">
        <f t="shared" si="7"/>
        <v>-78880.186857395602</v>
      </c>
      <c r="J14" s="12">
        <f t="shared" si="8"/>
        <v>771571.1887787442</v>
      </c>
      <c r="K14" s="12">
        <f t="shared" si="8"/>
        <v>8064.1734283858677</v>
      </c>
      <c r="L14" s="12">
        <f t="shared" si="3"/>
        <v>381.43748882472261</v>
      </c>
      <c r="M14" s="12">
        <f t="shared" si="4"/>
        <v>4937.917622767327</v>
      </c>
      <c r="N14" s="12">
        <f t="shared" si="9"/>
        <v>3.6846086425777393E-2</v>
      </c>
    </row>
    <row r="15" spans="1:14" x14ac:dyDescent="0.25">
      <c r="A15" t="s">
        <v>29</v>
      </c>
      <c r="B15" s="15">
        <v>2910.704340455</v>
      </c>
      <c r="C15" s="15">
        <v>2005.07415269999</v>
      </c>
      <c r="D15" s="12">
        <f t="shared" si="0"/>
        <v>1836.4516707119828</v>
      </c>
      <c r="E15" s="12">
        <f t="shared" si="5"/>
        <v>168.62248198800717</v>
      </c>
      <c r="F15" s="12">
        <f t="shared" si="6"/>
        <v>28433.541431795802</v>
      </c>
      <c r="G15" s="12">
        <f t="shared" si="1"/>
        <v>-859.99018286569753</v>
      </c>
      <c r="H15" s="12">
        <f t="shared" si="2"/>
        <v>187.74377161666007</v>
      </c>
      <c r="I15" s="12">
        <f t="shared" si="7"/>
        <v>-161457.80048450726</v>
      </c>
      <c r="J15" s="12">
        <f t="shared" si="8"/>
        <v>739583.11462537583</v>
      </c>
      <c r="K15" s="12">
        <f t="shared" si="8"/>
        <v>35247.723780848617</v>
      </c>
      <c r="L15" s="12">
        <f t="shared" si="3"/>
        <v>365.62371706282909</v>
      </c>
      <c r="M15" s="12">
        <f t="shared" si="4"/>
        <v>28433.541431795802</v>
      </c>
      <c r="N15" s="12">
        <f t="shared" si="9"/>
        <v>8.4097878255995531E-2</v>
      </c>
    </row>
    <row r="16" spans="1:14" x14ac:dyDescent="0.25">
      <c r="A16" t="s">
        <v>30</v>
      </c>
      <c r="B16" s="15">
        <v>3144.1201863480001</v>
      </c>
      <c r="C16" s="15">
        <v>2006.1854143999999</v>
      </c>
      <c r="D16" s="12">
        <f t="shared" si="0"/>
        <v>1831.2618300810532</v>
      </c>
      <c r="E16" s="12">
        <f t="shared" si="5"/>
        <v>174.92358431894672</v>
      </c>
      <c r="F16" s="12">
        <f t="shared" si="6"/>
        <v>30598.260350987664</v>
      </c>
      <c r="G16" s="12">
        <f t="shared" si="1"/>
        <v>-626.57433697269744</v>
      </c>
      <c r="H16" s="12">
        <f t="shared" si="2"/>
        <v>188.85503331666996</v>
      </c>
      <c r="I16" s="12">
        <f t="shared" si="7"/>
        <v>-118331.71728434917</v>
      </c>
      <c r="J16" s="12">
        <f t="shared" si="8"/>
        <v>392595.39975277538</v>
      </c>
      <c r="K16" s="12">
        <f t="shared" si="8"/>
        <v>35666.22360904052</v>
      </c>
      <c r="L16" s="12">
        <f t="shared" si="3"/>
        <v>194.08527117616379</v>
      </c>
      <c r="M16" s="12">
        <f t="shared" si="4"/>
        <v>30598.260350987664</v>
      </c>
      <c r="N16" s="12">
        <f t="shared" si="9"/>
        <v>8.7192132423743102E-2</v>
      </c>
    </row>
    <row r="17" spans="1:14" x14ac:dyDescent="0.25">
      <c r="A17" t="s">
        <v>31</v>
      </c>
      <c r="B17" s="15">
        <v>3279.1903724579902</v>
      </c>
      <c r="C17" s="15">
        <v>2050.1842951999902</v>
      </c>
      <c r="D17" s="12">
        <f t="shared" si="0"/>
        <v>1828.2586374862274</v>
      </c>
      <c r="E17" s="12">
        <f t="shared" si="5"/>
        <v>221.9256577137628</v>
      </c>
      <c r="F17" s="12">
        <f t="shared" si="6"/>
        <v>49250.99755168621</v>
      </c>
      <c r="G17" s="12">
        <f t="shared" si="1"/>
        <v>-491.50415086270732</v>
      </c>
      <c r="H17" s="12">
        <f t="shared" si="2"/>
        <v>232.85391411666023</v>
      </c>
      <c r="I17" s="12">
        <f t="shared" si="7"/>
        <v>-114448.66533296686</v>
      </c>
      <c r="J17" s="12">
        <f t="shared" si="8"/>
        <v>241576.33031527096</v>
      </c>
      <c r="K17" s="12">
        <f t="shared" si="8"/>
        <v>54220.945319448983</v>
      </c>
      <c r="L17" s="12">
        <f t="shared" si="3"/>
        <v>119.42678800746872</v>
      </c>
      <c r="M17" s="12">
        <f t="shared" si="4"/>
        <v>49250.99755168621</v>
      </c>
      <c r="N17" s="12">
        <f t="shared" si="9"/>
        <v>0.1082466870092352</v>
      </c>
    </row>
    <row r="18" spans="1:14" x14ac:dyDescent="0.25">
      <c r="A18" t="s">
        <v>32</v>
      </c>
      <c r="B18" s="15">
        <v>3437.94809716499</v>
      </c>
      <c r="C18" s="15">
        <v>2094.3391241999998</v>
      </c>
      <c r="D18" s="12">
        <f t="shared" si="0"/>
        <v>1824.7287687791302</v>
      </c>
      <c r="E18" s="12">
        <f t="shared" si="5"/>
        <v>269.61035542086961</v>
      </c>
      <c r="F18" s="12">
        <f t="shared" si="6"/>
        <v>72689.743750167632</v>
      </c>
      <c r="G18" s="12">
        <f t="shared" si="1"/>
        <v>-332.74642615570747</v>
      </c>
      <c r="H18" s="12">
        <f t="shared" si="2"/>
        <v>277.00874311666985</v>
      </c>
      <c r="I18" s="12">
        <f t="shared" si="7"/>
        <v>-92173.669285956319</v>
      </c>
      <c r="J18" s="12">
        <f t="shared" si="8"/>
        <v>110720.18411939568</v>
      </c>
      <c r="K18" s="12">
        <f t="shared" si="8"/>
        <v>76733.84376307718</v>
      </c>
      <c r="L18" s="12">
        <f t="shared" si="3"/>
        <v>54.736140497368361</v>
      </c>
      <c r="M18" s="12">
        <f t="shared" si="4"/>
        <v>72689.743750167632</v>
      </c>
      <c r="N18" s="12">
        <f t="shared" si="9"/>
        <v>0.12873290304589805</v>
      </c>
    </row>
    <row r="19" spans="1:14" x14ac:dyDescent="0.25">
      <c r="A19" t="s">
        <v>33</v>
      </c>
      <c r="B19" s="15">
        <v>3552.6200464029998</v>
      </c>
      <c r="C19" s="15">
        <v>2158.8156460999999</v>
      </c>
      <c r="D19" s="12">
        <f t="shared" si="0"/>
        <v>1822.1791169373432</v>
      </c>
      <c r="E19" s="12">
        <f t="shared" si="5"/>
        <v>336.63652916265664</v>
      </c>
      <c r="F19" s="12">
        <f t="shared" si="6"/>
        <v>113324.15276668017</v>
      </c>
      <c r="G19" s="12">
        <f t="shared" si="1"/>
        <v>-218.07447691769767</v>
      </c>
      <c r="H19" s="12">
        <f t="shared" si="2"/>
        <v>341.48526501666993</v>
      </c>
      <c r="I19" s="12">
        <f t="shared" si="7"/>
        <v>-74469.220543611649</v>
      </c>
      <c r="J19" s="12">
        <f t="shared" ref="J19:J31" si="10">G19^2</f>
        <v>47556.477482927454</v>
      </c>
      <c r="K19" s="12">
        <f t="shared" ref="K19:K26" si="11">H19^2</f>
        <v>116612.1862235053</v>
      </c>
      <c r="L19" s="12">
        <f t="shared" si="3"/>
        <v>23.510239381993937</v>
      </c>
      <c r="M19" s="12">
        <f t="shared" si="4"/>
        <v>113324.15276668017</v>
      </c>
      <c r="N19" s="12">
        <f t="shared" si="9"/>
        <v>0.15593574642225985</v>
      </c>
    </row>
    <row r="20" spans="1:14" x14ac:dyDescent="0.25">
      <c r="A20" t="s">
        <v>34</v>
      </c>
      <c r="B20" s="15">
        <v>3806.1850172999898</v>
      </c>
      <c r="C20" s="15">
        <v>2127.2612909999998</v>
      </c>
      <c r="D20" s="12">
        <f t="shared" si="0"/>
        <v>1816.5412743842505</v>
      </c>
      <c r="E20" s="12">
        <f t="shared" si="5"/>
        <v>310.72001661574927</v>
      </c>
      <c r="F20" s="12">
        <f t="shared" si="6"/>
        <v>96546.928725691498</v>
      </c>
      <c r="G20" s="12">
        <f t="shared" si="1"/>
        <v>35.490493979292296</v>
      </c>
      <c r="H20" s="12">
        <f t="shared" si="2"/>
        <v>309.93090991666986</v>
      </c>
      <c r="I20" s="12">
        <f t="shared" si="7"/>
        <v>10999.601092394154</v>
      </c>
      <c r="J20" s="12">
        <f t="shared" si="10"/>
        <v>1259.5751628941828</v>
      </c>
      <c r="K20" s="12">
        <f t="shared" si="11"/>
        <v>96057.168921774923</v>
      </c>
      <c r="L20" s="12">
        <f t="shared" si="3"/>
        <v>0.62268938253200501</v>
      </c>
      <c r="M20" s="12">
        <f t="shared" si="4"/>
        <v>96546.928725691498</v>
      </c>
      <c r="N20" s="12">
        <f t="shared" si="9"/>
        <v>0.14606575032899863</v>
      </c>
    </row>
    <row r="21" spans="1:14" x14ac:dyDescent="0.25">
      <c r="A21" t="s">
        <v>35</v>
      </c>
      <c r="B21" s="15">
        <v>3889.16933578</v>
      </c>
      <c r="C21" s="15">
        <v>1960.3629165999901</v>
      </c>
      <c r="D21" s="12">
        <f t="shared" si="0"/>
        <v>1814.6961751960189</v>
      </c>
      <c r="E21" s="12">
        <f t="shared" si="5"/>
        <v>145.66674140397117</v>
      </c>
      <c r="F21" s="12">
        <f t="shared" si="6"/>
        <v>21218.79955125141</v>
      </c>
      <c r="G21" s="12">
        <f t="shared" si="1"/>
        <v>118.47481245930248</v>
      </c>
      <c r="H21" s="12">
        <f t="shared" si="2"/>
        <v>143.03253551666012</v>
      </c>
      <c r="I21" s="12">
        <f t="shared" si="7"/>
        <v>16945.752820914829</v>
      </c>
      <c r="J21" s="12">
        <f t="shared" si="10"/>
        <v>14036.281187266895</v>
      </c>
      <c r="K21" s="12">
        <f t="shared" si="11"/>
        <v>20458.30621632464</v>
      </c>
      <c r="L21" s="12">
        <f t="shared" si="3"/>
        <v>6.9390406567442202</v>
      </c>
      <c r="M21" s="12">
        <f t="shared" si="4"/>
        <v>21218.79955125141</v>
      </c>
      <c r="N21" s="12">
        <f t="shared" si="9"/>
        <v>7.4306007408369235E-2</v>
      </c>
    </row>
    <row r="22" spans="1:14" x14ac:dyDescent="0.25">
      <c r="A22" t="s">
        <v>36</v>
      </c>
      <c r="B22" s="15">
        <v>4195.9312347300001</v>
      </c>
      <c r="C22" s="15">
        <v>1994.7617936300001</v>
      </c>
      <c r="D22" s="12">
        <f t="shared" si="0"/>
        <v>1807.8755355727703</v>
      </c>
      <c r="E22" s="12">
        <f t="shared" si="5"/>
        <v>186.88625805722972</v>
      </c>
      <c r="F22" s="12">
        <f t="shared" si="6"/>
        <v>34926.473450633464</v>
      </c>
      <c r="G22" s="12">
        <f t="shared" si="1"/>
        <v>425.23671140930264</v>
      </c>
      <c r="H22" s="12">
        <f t="shared" si="2"/>
        <v>177.43141254667012</v>
      </c>
      <c r="I22" s="12">
        <f t="shared" si="7"/>
        <v>75450.350372053275</v>
      </c>
      <c r="J22" s="12">
        <f t="shared" si="10"/>
        <v>180826.26073019853</v>
      </c>
      <c r="K22" s="12">
        <f t="shared" si="11"/>
        <v>31481.906158306647</v>
      </c>
      <c r="L22" s="12">
        <f t="shared" si="3"/>
        <v>89.394103628549175</v>
      </c>
      <c r="M22" s="12">
        <f t="shared" si="4"/>
        <v>34926.473450633464</v>
      </c>
      <c r="N22" s="12">
        <f t="shared" si="9"/>
        <v>9.3688508900674511E-2</v>
      </c>
    </row>
    <row r="23" spans="1:14" x14ac:dyDescent="0.25">
      <c r="A23" t="s">
        <v>37</v>
      </c>
      <c r="B23" s="15">
        <v>4405.5440418599901</v>
      </c>
      <c r="C23" s="15">
        <v>1971.8496004599999</v>
      </c>
      <c r="D23" s="12">
        <f t="shared" si="0"/>
        <v>1803.2149391207834</v>
      </c>
      <c r="E23" s="12">
        <f t="shared" si="5"/>
        <v>168.63466133921656</v>
      </c>
      <c r="F23" s="12">
        <f t="shared" si="6"/>
        <v>28437.649004992261</v>
      </c>
      <c r="G23" s="12">
        <f t="shared" si="1"/>
        <v>634.8495185392926</v>
      </c>
      <c r="H23" s="12">
        <f t="shared" si="2"/>
        <v>154.51921937666998</v>
      </c>
      <c r="I23" s="12">
        <f t="shared" si="7"/>
        <v>98096.452026346276</v>
      </c>
      <c r="J23" s="12">
        <f t="shared" si="10"/>
        <v>403033.91118957161</v>
      </c>
      <c r="K23" s="12">
        <f t="shared" si="11"/>
        <v>23876.189156775465</v>
      </c>
      <c r="L23" s="12">
        <f t="shared" si="3"/>
        <v>199.24570179802095</v>
      </c>
      <c r="M23" s="12">
        <f t="shared" si="4"/>
        <v>28437.649004992261</v>
      </c>
      <c r="N23" s="12">
        <f t="shared" si="9"/>
        <v>8.5521056626163008E-2</v>
      </c>
    </row>
    <row r="24" spans="1:14" x14ac:dyDescent="0.25">
      <c r="A24" t="s">
        <v>38</v>
      </c>
      <c r="B24" s="15">
        <v>4712.1451355999998</v>
      </c>
      <c r="C24" s="15">
        <v>1901.0059798699999</v>
      </c>
      <c r="D24" s="12">
        <f t="shared" si="0"/>
        <v>1796.3978748906677</v>
      </c>
      <c r="E24" s="12">
        <f t="shared" si="5"/>
        <v>104.60810497933221</v>
      </c>
      <c r="F24" s="12">
        <f t="shared" si="6"/>
        <v>10942.855627366989</v>
      </c>
      <c r="G24" s="12">
        <f t="shared" si="1"/>
        <v>941.45061227930228</v>
      </c>
      <c r="H24" s="12">
        <f t="shared" si="2"/>
        <v>83.67559878666998</v>
      </c>
      <c r="I24" s="12">
        <f t="shared" si="7"/>
        <v>78776.443710547697</v>
      </c>
      <c r="J24" s="12">
        <f t="shared" si="10"/>
        <v>886329.25536107318</v>
      </c>
      <c r="K24" s="12">
        <f t="shared" si="11"/>
        <v>7001.6058323077668</v>
      </c>
      <c r="L24" s="12">
        <f t="shared" si="3"/>
        <v>438.16981550584268</v>
      </c>
      <c r="M24" s="12">
        <f t="shared" si="4"/>
        <v>10942.855627366989</v>
      </c>
      <c r="N24" s="12">
        <f t="shared" si="9"/>
        <v>5.5027762188568086E-2</v>
      </c>
    </row>
    <row r="25" spans="1:14" x14ac:dyDescent="0.25">
      <c r="A25" t="s">
        <v>39</v>
      </c>
      <c r="B25" s="15">
        <v>5052.9180540999996</v>
      </c>
      <c r="C25" s="15">
        <v>1786.5691816999999</v>
      </c>
      <c r="D25" s="12">
        <f t="shared" si="0"/>
        <v>1788.8210236636842</v>
      </c>
      <c r="E25" s="12">
        <f t="shared" si="5"/>
        <v>-2.2518419636842282</v>
      </c>
      <c r="F25" s="12">
        <f t="shared" si="6"/>
        <v>5.0707922294092409</v>
      </c>
      <c r="G25" s="12">
        <f t="shared" si="1"/>
        <v>1282.2235307793021</v>
      </c>
      <c r="H25" s="12">
        <f t="shared" si="2"/>
        <v>-30.761199383329995</v>
      </c>
      <c r="I25" s="12">
        <f t="shared" si="7"/>
        <v>-39442.733684299477</v>
      </c>
      <c r="J25" s="12">
        <f t="shared" si="10"/>
        <v>1644097.1828841399</v>
      </c>
      <c r="K25" s="12">
        <f t="shared" si="11"/>
        <v>946.25138750098165</v>
      </c>
      <c r="L25" s="12">
        <f t="shared" si="3"/>
        <v>812.78346048111109</v>
      </c>
      <c r="M25" s="12">
        <f t="shared" si="4"/>
        <v>5.0707922294092409</v>
      </c>
      <c r="N25" s="12">
        <f t="shared" si="9"/>
        <v>1.2604280801158231E-3</v>
      </c>
    </row>
    <row r="26" spans="1:14" x14ac:dyDescent="0.25">
      <c r="A26" t="s">
        <v>40</v>
      </c>
      <c r="B26" s="15">
        <v>5299.4174070999998</v>
      </c>
      <c r="C26" s="15">
        <v>1674.16489418999</v>
      </c>
      <c r="D26" s="12">
        <f t="shared" si="0"/>
        <v>1783.3402802599835</v>
      </c>
      <c r="E26" s="12">
        <f t="shared" si="5"/>
        <v>-109.17538606999346</v>
      </c>
      <c r="F26" s="12">
        <f t="shared" si="6"/>
        <v>11919.264923532122</v>
      </c>
      <c r="G26" s="12">
        <f t="shared" si="1"/>
        <v>1528.7228837793023</v>
      </c>
      <c r="H26" s="12">
        <f t="shared" si="2"/>
        <v>-143.1654868933399</v>
      </c>
      <c r="I26" s="12">
        <f t="shared" si="7"/>
        <v>-218860.35598125448</v>
      </c>
      <c r="J26" s="12">
        <f t="shared" si="10"/>
        <v>2336993.6553905061</v>
      </c>
      <c r="K26" s="12">
        <f t="shared" si="11"/>
        <v>20496.35663740708</v>
      </c>
      <c r="L26" s="12">
        <f t="shared" si="3"/>
        <v>1155.3269539812561</v>
      </c>
      <c r="M26" s="12">
        <f t="shared" si="4"/>
        <v>11919.264923532122</v>
      </c>
      <c r="N26" s="12">
        <f t="shared" si="9"/>
        <v>6.5211847679326543E-2</v>
      </c>
    </row>
    <row r="27" spans="1:14" x14ac:dyDescent="0.25">
      <c r="A27" t="s">
        <v>41</v>
      </c>
      <c r="B27" s="15">
        <v>5511.3026535999998</v>
      </c>
      <c r="C27" s="15">
        <v>1669.60372234999</v>
      </c>
      <c r="D27" s="12">
        <f t="shared" si="0"/>
        <v>1778.6291576831368</v>
      </c>
      <c r="E27" s="12">
        <f t="shared" si="5"/>
        <v>-109.02543533314679</v>
      </c>
      <c r="F27" s="12">
        <f t="shared" si="6"/>
        <v>11886.545549582172</v>
      </c>
      <c r="G27" s="12">
        <f t="shared" si="1"/>
        <v>1740.6081302793023</v>
      </c>
      <c r="H27" s="12">
        <f t="shared" ref="H27:H31" si="12">C27-$B$37</f>
        <v>-147.72665873333995</v>
      </c>
      <c r="I27" s="12">
        <f t="shared" si="7"/>
        <v>-257134.22325024739</v>
      </c>
      <c r="J27" s="12">
        <f t="shared" si="10"/>
        <v>3029716.6631944086</v>
      </c>
      <c r="K27" s="12">
        <f>H27^2</f>
        <v>21823.165700516682</v>
      </c>
      <c r="L27" s="12">
        <f t="shared" si="3"/>
        <v>1497.7846926716584</v>
      </c>
      <c r="M27" s="12">
        <f t="shared" si="4"/>
        <v>11886.545549582172</v>
      </c>
      <c r="N27" s="12">
        <f t="shared" si="9"/>
        <v>6.5300187028627374E-2</v>
      </c>
    </row>
    <row r="28" spans="1:14" x14ac:dyDescent="0.25">
      <c r="A28" s="33">
        <v>2016</v>
      </c>
      <c r="B28" s="15">
        <v>5852.8253533999996</v>
      </c>
      <c r="C28" s="15">
        <v>1703.49914782</v>
      </c>
      <c r="D28" s="12">
        <f t="shared" ref="D28:D31" si="13">$B$34+$B$35*B28</f>
        <v>1771.0356355851584</v>
      </c>
      <c r="E28" s="12">
        <f t="shared" si="5"/>
        <v>-67.536487765158427</v>
      </c>
      <c r="F28" s="12">
        <f t="shared" si="6"/>
        <v>4561.177179653394</v>
      </c>
      <c r="G28" s="12">
        <f t="shared" ref="G28:G31" si="14">B28-$B$36</f>
        <v>2082.1308300793021</v>
      </c>
      <c r="H28" s="12">
        <f t="shared" si="12"/>
        <v>-113.83123326332998</v>
      </c>
      <c r="I28" s="12">
        <f t="shared" si="7"/>
        <v>-237011.52020352791</v>
      </c>
      <c r="J28" s="12">
        <f t="shared" si="10"/>
        <v>4335268.7935667234</v>
      </c>
      <c r="K28" s="12">
        <f t="shared" ref="K28:K31" si="15">H28^2</f>
        <v>12957.549666250641</v>
      </c>
      <c r="L28" s="12">
        <f t="shared" ref="L28:L31" si="16">(D28-$B$37)^2</f>
        <v>2143.2034607404753</v>
      </c>
      <c r="M28" s="12">
        <f t="shared" si="4"/>
        <v>4561.177179653394</v>
      </c>
      <c r="N28" s="12">
        <f t="shared" si="9"/>
        <v>3.9645742031386481E-2</v>
      </c>
    </row>
    <row r="29" spans="1:14" x14ac:dyDescent="0.25">
      <c r="A29" s="33">
        <v>2017</v>
      </c>
      <c r="B29" s="15">
        <v>6236.6807562000004</v>
      </c>
      <c r="C29" s="15">
        <v>1738.23289671</v>
      </c>
      <c r="D29" s="12">
        <f t="shared" si="13"/>
        <v>1762.5008749812594</v>
      </c>
      <c r="E29" s="12">
        <f t="shared" si="5"/>
        <v>-24.267978271259381</v>
      </c>
      <c r="F29" s="12">
        <f t="shared" si="6"/>
        <v>588.9347693743174</v>
      </c>
      <c r="G29" s="12">
        <f t="shared" si="14"/>
        <v>2465.9862328793029</v>
      </c>
      <c r="H29" s="12">
        <f t="shared" si="12"/>
        <v>-79.097484373329962</v>
      </c>
      <c r="I29" s="12">
        <f t="shared" si="7"/>
        <v>-195053.30752001749</v>
      </c>
      <c r="J29" s="12">
        <f t="shared" si="10"/>
        <v>6081088.1007502554</v>
      </c>
      <c r="K29" s="12">
        <f t="shared" si="15"/>
        <v>6256.4120341891776</v>
      </c>
      <c r="L29" s="12">
        <f t="shared" si="16"/>
        <v>3006.2747393969953</v>
      </c>
      <c r="M29" s="12">
        <f t="shared" si="4"/>
        <v>588.9347693743174</v>
      </c>
      <c r="N29" s="12">
        <f t="shared" si="9"/>
        <v>1.3961292711231064E-2</v>
      </c>
    </row>
    <row r="30" spans="1:14" x14ac:dyDescent="0.25">
      <c r="A30" s="33">
        <v>2018</v>
      </c>
      <c r="B30" s="15">
        <v>6639.3624129</v>
      </c>
      <c r="C30" s="15">
        <v>1642.6078381999901</v>
      </c>
      <c r="D30" s="12">
        <f t="shared" si="13"/>
        <v>1753.5475255834224</v>
      </c>
      <c r="E30" s="12">
        <f t="shared" si="5"/>
        <v>-110.93968738343233</v>
      </c>
      <c r="F30" s="12">
        <f t="shared" si="6"/>
        <v>12307.614236733694</v>
      </c>
      <c r="G30" s="12">
        <f t="shared" si="14"/>
        <v>2868.6678895793025</v>
      </c>
      <c r="H30" s="12">
        <f t="shared" si="12"/>
        <v>-174.72254288333988</v>
      </c>
      <c r="I30" s="12">
        <f t="shared" si="7"/>
        <v>-501220.9483550798</v>
      </c>
      <c r="J30" s="12">
        <f t="shared" si="10"/>
        <v>8229255.4607033692</v>
      </c>
      <c r="K30" s="12">
        <f t="shared" si="15"/>
        <v>30527.966991620546</v>
      </c>
      <c r="L30" s="12">
        <f t="shared" si="16"/>
        <v>4068.2526557220876</v>
      </c>
      <c r="M30" s="12">
        <f t="shared" si="4"/>
        <v>12307.614236733694</v>
      </c>
      <c r="N30" s="12">
        <f t="shared" si="9"/>
        <v>6.7538754414445484E-2</v>
      </c>
    </row>
    <row r="31" spans="1:14" x14ac:dyDescent="0.25">
      <c r="A31" s="33">
        <v>2019</v>
      </c>
      <c r="B31" s="15">
        <v>7027.7326907999995</v>
      </c>
      <c r="C31" s="15">
        <v>1518.5234136700001</v>
      </c>
      <c r="D31" s="12">
        <f t="shared" si="13"/>
        <v>1744.9123798400831</v>
      </c>
      <c r="E31" s="12">
        <f t="shared" si="5"/>
        <v>-226.38896617008299</v>
      </c>
      <c r="F31" s="12">
        <f t="shared" si="6"/>
        <v>51251.964003558984</v>
      </c>
      <c r="G31" s="12">
        <f t="shared" si="14"/>
        <v>3257.038167479302</v>
      </c>
      <c r="H31" s="12">
        <f t="shared" si="12"/>
        <v>-298.80696741332986</v>
      </c>
      <c r="I31" s="12">
        <f t="shared" si="7"/>
        <v>-973225.69757395936</v>
      </c>
      <c r="J31" s="12">
        <f t="shared" si="10"/>
        <v>10608297.624416931</v>
      </c>
      <c r="K31" s="12">
        <f t="shared" si="15"/>
        <v>89285.603774750765</v>
      </c>
      <c r="L31" s="12">
        <f t="shared" si="16"/>
        <v>5244.3669040669038</v>
      </c>
      <c r="M31" s="12">
        <f t="shared" si="4"/>
        <v>51251.964003558984</v>
      </c>
      <c r="N31" s="12">
        <f t="shared" si="9"/>
        <v>0.14908493615053406</v>
      </c>
    </row>
    <row r="32" spans="1:14" x14ac:dyDescent="0.25">
      <c r="C32" s="17"/>
      <c r="E32" s="34">
        <f>SUM(E2:E31)</f>
        <v>-1.5916157281026244E-12</v>
      </c>
      <c r="F32" s="12">
        <f>SUM(F2:F31)</f>
        <v>840598.63401559007</v>
      </c>
      <c r="G32" s="12"/>
      <c r="H32" s="12"/>
      <c r="I32" s="12">
        <f>SUM(I2:I31)</f>
        <v>-1308113.7525336749</v>
      </c>
      <c r="J32" s="12">
        <f>SUM(J2:J31)</f>
        <v>56804384.552590087</v>
      </c>
      <c r="K32" s="14">
        <f>SUM(K2:K31)</f>
        <v>870686.57402463967</v>
      </c>
      <c r="L32" s="14">
        <f t="shared" ref="L32:M32" si="17">SUM(L2:L31)</f>
        <v>28082.077341779655</v>
      </c>
      <c r="M32" s="14">
        <f t="shared" si="17"/>
        <v>840598.63401559007</v>
      </c>
      <c r="N32" s="12">
        <f>SUM(N2:N31)</f>
        <v>2.376810459638536</v>
      </c>
    </row>
    <row r="33" spans="1:14" x14ac:dyDescent="0.25">
      <c r="C33" s="17"/>
      <c r="E33" s="15">
        <f>E32^2</f>
        <v>2.5332406259436473E-24</v>
      </c>
      <c r="K33" s="16" t="s">
        <v>55</v>
      </c>
      <c r="L33" s="16" t="s">
        <v>56</v>
      </c>
      <c r="M33" s="16" t="s">
        <v>57</v>
      </c>
      <c r="N33" s="13"/>
    </row>
    <row r="34" spans="1:14" x14ac:dyDescent="0.25">
      <c r="A34" s="14" t="s">
        <v>58</v>
      </c>
      <c r="B34" s="14">
        <f>B37-B35*B36</f>
        <v>1901.1691777557912</v>
      </c>
      <c r="C34" s="17"/>
    </row>
    <row r="35" spans="1:14" x14ac:dyDescent="0.25">
      <c r="A35" s="14" t="s">
        <v>59</v>
      </c>
      <c r="B35" s="14">
        <f>B38/B39</f>
        <v>-2.223431151845941E-2</v>
      </c>
      <c r="C35" s="17"/>
    </row>
    <row r="36" spans="1:14" x14ac:dyDescent="0.25">
      <c r="A36" s="14" t="s">
        <v>60</v>
      </c>
      <c r="B36" s="14">
        <f>AVERAGE(B2:B31)</f>
        <v>3770.6945233206975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4" x14ac:dyDescent="0.25">
      <c r="A37" s="14" t="s">
        <v>61</v>
      </c>
      <c r="B37" s="14">
        <f>AVERAGE(C2:C31)</f>
        <v>1817.3303810833299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  <row r="38" spans="1:14" x14ac:dyDescent="0.25">
      <c r="A38" s="14" t="s">
        <v>62</v>
      </c>
      <c r="B38" s="14">
        <f>I32/(30-1)</f>
        <v>-45107.370777023272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</row>
    <row r="39" spans="1:14" x14ac:dyDescent="0.25">
      <c r="A39" s="14" t="s">
        <v>63</v>
      </c>
      <c r="B39" s="14">
        <f>J32/(29-1)</f>
        <v>2028728.0197353603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</row>
    <row r="40" spans="1:14" x14ac:dyDescent="0.25">
      <c r="A40" s="14" t="s">
        <v>64</v>
      </c>
      <c r="B40" s="14">
        <f>K32/28</f>
        <v>31095.949072308558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</row>
    <row r="41" spans="1:14" x14ac:dyDescent="0.25">
      <c r="A41" s="14" t="s">
        <v>65</v>
      </c>
      <c r="B41" s="14">
        <f>L32/K32</f>
        <v>3.2252797021979758E-2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x14ac:dyDescent="0.25">
      <c r="A42" s="14" t="s">
        <v>66</v>
      </c>
      <c r="B42" s="14">
        <f>SQRT(B41)</f>
        <v>0.17959063734499012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</row>
    <row r="43" spans="1:14" x14ac:dyDescent="0.25">
      <c r="A43" s="25" t="s">
        <v>44</v>
      </c>
      <c r="B43" s="14">
        <f>(L32/1)/(M32/(30-2))</f>
        <v>0.93540262112208872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4" x14ac:dyDescent="0.25">
      <c r="A44" s="26"/>
      <c r="B44" s="14">
        <f>(B41/(1-B41))*28</f>
        <v>0.93317584782101859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x14ac:dyDescent="0.25">
      <c r="A45" s="14" t="s">
        <v>67</v>
      </c>
      <c r="B45" s="14">
        <f>FINV(0.05,1,28)</f>
        <v>4.195971818557763</v>
      </c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</row>
    <row r="46" spans="1:14" x14ac:dyDescent="0.25">
      <c r="A46" s="18" t="s">
        <v>93</v>
      </c>
      <c r="B46" s="14">
        <f>(1/30)*N32*100</f>
        <v>7.9227015321284542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</row>
    <row r="47" spans="1:14" x14ac:dyDescent="0.25">
      <c r="C47" s="17"/>
    </row>
    <row r="48" spans="1:14" x14ac:dyDescent="0.25">
      <c r="C48" s="17"/>
    </row>
    <row r="49" spans="3:3" x14ac:dyDescent="0.25">
      <c r="C49" s="17"/>
    </row>
    <row r="50" spans="3:3" x14ac:dyDescent="0.25">
      <c r="C50" s="17"/>
    </row>
    <row r="51" spans="3:3" x14ac:dyDescent="0.25">
      <c r="C51" s="17"/>
    </row>
    <row r="52" spans="3:3" x14ac:dyDescent="0.25">
      <c r="C52" s="17"/>
    </row>
    <row r="53" spans="3:3" x14ac:dyDescent="0.25">
      <c r="C53" s="17"/>
    </row>
    <row r="54" spans="3:3" x14ac:dyDescent="0.25">
      <c r="C54" s="17"/>
    </row>
    <row r="55" spans="3:3" x14ac:dyDescent="0.25">
      <c r="C55" s="17"/>
    </row>
    <row r="56" spans="3:3" x14ac:dyDescent="0.25">
      <c r="C56" s="17"/>
    </row>
    <row r="57" spans="3:3" x14ac:dyDescent="0.25">
      <c r="C57" s="17"/>
    </row>
    <row r="58" spans="3:3" x14ac:dyDescent="0.25">
      <c r="C58" s="17"/>
    </row>
    <row r="59" spans="3:3" x14ac:dyDescent="0.25">
      <c r="C59" s="17"/>
    </row>
    <row r="60" spans="3:3" x14ac:dyDescent="0.25">
      <c r="C60" s="17"/>
    </row>
    <row r="61" spans="3:3" x14ac:dyDescent="0.25">
      <c r="C61" s="17"/>
    </row>
    <row r="62" spans="3:3" x14ac:dyDescent="0.25">
      <c r="C62" s="17"/>
    </row>
    <row r="63" spans="3:3" x14ac:dyDescent="0.25">
      <c r="C63" s="17"/>
    </row>
    <row r="64" spans="3:3" x14ac:dyDescent="0.25">
      <c r="C64" s="17"/>
    </row>
    <row r="65" spans="3:3" x14ac:dyDescent="0.25">
      <c r="C65" s="17"/>
    </row>
    <row r="66" spans="3:3" x14ac:dyDescent="0.25">
      <c r="C66" s="17"/>
    </row>
    <row r="67" spans="3:3" x14ac:dyDescent="0.25">
      <c r="C67" s="17"/>
    </row>
    <row r="68" spans="3:3" x14ac:dyDescent="0.25">
      <c r="C68" s="17"/>
    </row>
    <row r="69" spans="3:3" x14ac:dyDescent="0.25">
      <c r="C69" s="17"/>
    </row>
    <row r="70" spans="3:3" x14ac:dyDescent="0.25">
      <c r="C70" s="17"/>
    </row>
    <row r="71" spans="3:3" x14ac:dyDescent="0.25">
      <c r="C71" s="17"/>
    </row>
    <row r="72" spans="3:3" x14ac:dyDescent="0.25">
      <c r="C72" s="17"/>
    </row>
    <row r="73" spans="3:3" x14ac:dyDescent="0.25">
      <c r="C73" s="17"/>
    </row>
    <row r="74" spans="3:3" x14ac:dyDescent="0.25">
      <c r="C74" s="17"/>
    </row>
    <row r="75" spans="3:3" x14ac:dyDescent="0.25">
      <c r="C75" s="17"/>
    </row>
    <row r="76" spans="3:3" x14ac:dyDescent="0.25">
      <c r="C76" s="17"/>
    </row>
    <row r="77" spans="3:3" x14ac:dyDescent="0.25">
      <c r="C77" s="17"/>
    </row>
    <row r="78" spans="3:3" x14ac:dyDescent="0.25">
      <c r="C78" s="17"/>
    </row>
    <row r="79" spans="3:3" x14ac:dyDescent="0.25">
      <c r="C79" s="17"/>
    </row>
    <row r="80" spans="3:3" x14ac:dyDescent="0.25">
      <c r="C80" s="17"/>
    </row>
    <row r="81" spans="3:3" x14ac:dyDescent="0.25">
      <c r="C81" s="17"/>
    </row>
    <row r="82" spans="3:3" x14ac:dyDescent="0.25">
      <c r="C82" s="17"/>
    </row>
    <row r="83" spans="3:3" x14ac:dyDescent="0.25">
      <c r="C83" s="17"/>
    </row>
    <row r="84" spans="3:3" x14ac:dyDescent="0.25">
      <c r="C84" s="17"/>
    </row>
    <row r="85" spans="3:3" x14ac:dyDescent="0.25">
      <c r="C85" s="17"/>
    </row>
    <row r="86" spans="3:3" x14ac:dyDescent="0.25">
      <c r="C86" s="17"/>
    </row>
    <row r="87" spans="3:3" x14ac:dyDescent="0.25">
      <c r="C87" s="17"/>
    </row>
    <row r="88" spans="3:3" x14ac:dyDescent="0.25">
      <c r="C88" s="17"/>
    </row>
    <row r="89" spans="3:3" x14ac:dyDescent="0.25">
      <c r="C89" s="17"/>
    </row>
    <row r="90" spans="3:3" x14ac:dyDescent="0.25">
      <c r="C90" s="17"/>
    </row>
    <row r="91" spans="3:3" x14ac:dyDescent="0.25">
      <c r="C91" s="17"/>
    </row>
    <row r="92" spans="3:3" x14ac:dyDescent="0.25">
      <c r="C92" s="17"/>
    </row>
    <row r="93" spans="3:3" x14ac:dyDescent="0.25">
      <c r="C93" s="17"/>
    </row>
    <row r="94" spans="3:3" x14ac:dyDescent="0.25">
      <c r="C94" s="17"/>
    </row>
    <row r="95" spans="3:3" x14ac:dyDescent="0.25">
      <c r="C95" s="17"/>
    </row>
    <row r="96" spans="3:3" x14ac:dyDescent="0.25">
      <c r="C96" s="17"/>
    </row>
    <row r="97" spans="3:3" x14ac:dyDescent="0.25">
      <c r="C97" s="17"/>
    </row>
    <row r="98" spans="3:3" x14ac:dyDescent="0.25">
      <c r="C98" s="17"/>
    </row>
    <row r="99" spans="3:3" x14ac:dyDescent="0.25">
      <c r="C99" s="17"/>
    </row>
    <row r="100" spans="3:3" x14ac:dyDescent="0.25">
      <c r="C100" s="17"/>
    </row>
    <row r="101" spans="3:3" x14ac:dyDescent="0.25">
      <c r="C101" s="17"/>
    </row>
    <row r="102" spans="3:3" x14ac:dyDescent="0.25">
      <c r="C102" s="17"/>
    </row>
    <row r="103" spans="3:3" x14ac:dyDescent="0.25">
      <c r="C103" s="17"/>
    </row>
    <row r="104" spans="3:3" x14ac:dyDescent="0.25">
      <c r="C104" s="17"/>
    </row>
    <row r="105" spans="3:3" x14ac:dyDescent="0.25">
      <c r="C105" s="17"/>
    </row>
    <row r="106" spans="3:3" x14ac:dyDescent="0.25">
      <c r="C106" s="17"/>
    </row>
    <row r="107" spans="3:3" x14ac:dyDescent="0.25">
      <c r="C107" s="17"/>
    </row>
    <row r="108" spans="3:3" x14ac:dyDescent="0.25">
      <c r="C108" s="17"/>
    </row>
    <row r="109" spans="3:3" x14ac:dyDescent="0.25">
      <c r="C109" s="17"/>
    </row>
    <row r="110" spans="3:3" x14ac:dyDescent="0.25">
      <c r="C110" s="17"/>
    </row>
    <row r="111" spans="3:3" x14ac:dyDescent="0.25">
      <c r="C111" s="17"/>
    </row>
    <row r="112" spans="3:3" x14ac:dyDescent="0.25">
      <c r="C112" s="17"/>
    </row>
    <row r="113" spans="3:3" x14ac:dyDescent="0.25">
      <c r="C113" s="17"/>
    </row>
    <row r="114" spans="3:3" x14ac:dyDescent="0.25">
      <c r="C114" s="17"/>
    </row>
    <row r="115" spans="3:3" x14ac:dyDescent="0.25">
      <c r="C115" s="17"/>
    </row>
    <row r="116" spans="3:3" x14ac:dyDescent="0.25">
      <c r="C116" s="17"/>
    </row>
    <row r="117" spans="3:3" x14ac:dyDescent="0.25">
      <c r="C117" s="17"/>
    </row>
    <row r="118" spans="3:3" x14ac:dyDescent="0.25">
      <c r="C118" s="17"/>
    </row>
    <row r="119" spans="3:3" x14ac:dyDescent="0.25">
      <c r="C119" s="17"/>
    </row>
    <row r="120" spans="3:3" x14ac:dyDescent="0.25">
      <c r="C120" s="17"/>
    </row>
    <row r="121" spans="3:3" x14ac:dyDescent="0.25">
      <c r="C121" s="17"/>
    </row>
    <row r="122" spans="3:3" x14ac:dyDescent="0.25">
      <c r="C122" s="17"/>
    </row>
    <row r="123" spans="3:3" x14ac:dyDescent="0.25">
      <c r="C123" s="17"/>
    </row>
    <row r="124" spans="3:3" x14ac:dyDescent="0.25">
      <c r="C124" s="17"/>
    </row>
    <row r="125" spans="3:3" x14ac:dyDescent="0.25">
      <c r="C125" s="17"/>
    </row>
    <row r="126" spans="3:3" x14ac:dyDescent="0.25">
      <c r="C126" s="17"/>
    </row>
    <row r="127" spans="3:3" x14ac:dyDescent="0.25">
      <c r="C127" s="17"/>
    </row>
    <row r="128" spans="3:3" x14ac:dyDescent="0.25">
      <c r="C128" s="17"/>
    </row>
    <row r="129" spans="3:3" x14ac:dyDescent="0.25">
      <c r="C129" s="17"/>
    </row>
    <row r="130" spans="3:3" x14ac:dyDescent="0.25">
      <c r="C130" s="17"/>
    </row>
    <row r="131" spans="3:3" x14ac:dyDescent="0.25">
      <c r="C131" s="17"/>
    </row>
    <row r="132" spans="3:3" x14ac:dyDescent="0.25">
      <c r="C132" s="17"/>
    </row>
    <row r="133" spans="3:3" x14ac:dyDescent="0.25">
      <c r="C133" s="17"/>
    </row>
    <row r="134" spans="3:3" x14ac:dyDescent="0.25">
      <c r="C134" s="17"/>
    </row>
    <row r="135" spans="3:3" x14ac:dyDescent="0.25">
      <c r="C135" s="17"/>
    </row>
    <row r="136" spans="3:3" x14ac:dyDescent="0.25">
      <c r="C136" s="17"/>
    </row>
    <row r="137" spans="3:3" x14ac:dyDescent="0.25">
      <c r="C137" s="17"/>
    </row>
    <row r="138" spans="3:3" x14ac:dyDescent="0.25">
      <c r="C138" s="17"/>
    </row>
    <row r="139" spans="3:3" x14ac:dyDescent="0.25">
      <c r="C139" s="17"/>
    </row>
    <row r="140" spans="3:3" x14ac:dyDescent="0.25">
      <c r="C140" s="17"/>
    </row>
    <row r="141" spans="3:3" x14ac:dyDescent="0.25">
      <c r="C141" s="17"/>
    </row>
    <row r="142" spans="3:3" x14ac:dyDescent="0.25">
      <c r="C142" s="17"/>
    </row>
    <row r="143" spans="3:3" x14ac:dyDescent="0.25">
      <c r="C143" s="17"/>
    </row>
    <row r="144" spans="3:3" x14ac:dyDescent="0.25">
      <c r="C144" s="17"/>
    </row>
    <row r="145" spans="3:3" x14ac:dyDescent="0.25">
      <c r="C145" s="17"/>
    </row>
    <row r="146" spans="3:3" x14ac:dyDescent="0.25">
      <c r="C146" s="17"/>
    </row>
    <row r="147" spans="3:3" x14ac:dyDescent="0.25">
      <c r="C147" s="17"/>
    </row>
    <row r="148" spans="3:3" x14ac:dyDescent="0.25">
      <c r="C148" s="17"/>
    </row>
    <row r="149" spans="3:3" x14ac:dyDescent="0.25">
      <c r="C149" s="17"/>
    </row>
    <row r="150" spans="3:3" x14ac:dyDescent="0.25">
      <c r="C150" s="17"/>
    </row>
    <row r="151" spans="3:3" x14ac:dyDescent="0.25">
      <c r="C151" s="17"/>
    </row>
    <row r="152" spans="3:3" x14ac:dyDescent="0.25">
      <c r="C152" s="17"/>
    </row>
    <row r="153" spans="3:3" x14ac:dyDescent="0.25">
      <c r="C153" s="17"/>
    </row>
    <row r="154" spans="3:3" x14ac:dyDescent="0.25">
      <c r="C154" s="17"/>
    </row>
    <row r="155" spans="3:3" x14ac:dyDescent="0.25">
      <c r="C155" s="17"/>
    </row>
    <row r="156" spans="3:3" x14ac:dyDescent="0.25">
      <c r="C156" s="17"/>
    </row>
    <row r="157" spans="3:3" x14ac:dyDescent="0.25">
      <c r="C157" s="17"/>
    </row>
    <row r="158" spans="3:3" x14ac:dyDescent="0.25">
      <c r="C158" s="17"/>
    </row>
    <row r="159" spans="3:3" x14ac:dyDescent="0.25">
      <c r="C159" s="17"/>
    </row>
    <row r="160" spans="3:3" x14ac:dyDescent="0.25">
      <c r="C160" s="17"/>
    </row>
    <row r="161" spans="3:3" x14ac:dyDescent="0.25">
      <c r="C161" s="17"/>
    </row>
    <row r="162" spans="3:3" x14ac:dyDescent="0.25">
      <c r="C162" s="17"/>
    </row>
    <row r="163" spans="3:3" x14ac:dyDescent="0.25">
      <c r="C163" s="17"/>
    </row>
    <row r="164" spans="3:3" x14ac:dyDescent="0.25">
      <c r="C164" s="17"/>
    </row>
    <row r="165" spans="3:3" x14ac:dyDescent="0.25">
      <c r="C165" s="17"/>
    </row>
    <row r="166" spans="3:3" x14ac:dyDescent="0.25">
      <c r="C166" s="17"/>
    </row>
    <row r="167" spans="3:3" x14ac:dyDescent="0.25">
      <c r="C167" s="17"/>
    </row>
    <row r="168" spans="3:3" x14ac:dyDescent="0.25">
      <c r="C168" s="17"/>
    </row>
    <row r="169" spans="3:3" x14ac:dyDescent="0.25">
      <c r="C169" s="17"/>
    </row>
    <row r="170" spans="3:3" x14ac:dyDescent="0.25">
      <c r="C170" s="17"/>
    </row>
    <row r="171" spans="3:3" x14ac:dyDescent="0.25">
      <c r="C171" s="17"/>
    </row>
    <row r="172" spans="3:3" x14ac:dyDescent="0.25">
      <c r="C172" s="17"/>
    </row>
    <row r="173" spans="3:3" x14ac:dyDescent="0.25">
      <c r="C173" s="17"/>
    </row>
    <row r="174" spans="3:3" x14ac:dyDescent="0.25">
      <c r="C174" s="17"/>
    </row>
    <row r="175" spans="3:3" x14ac:dyDescent="0.25">
      <c r="C175" s="17"/>
    </row>
    <row r="176" spans="3:3" x14ac:dyDescent="0.25">
      <c r="C176" s="17"/>
    </row>
    <row r="177" spans="3:3" x14ac:dyDescent="0.25">
      <c r="C177" s="17"/>
    </row>
    <row r="178" spans="3:3" x14ac:dyDescent="0.25">
      <c r="C178" s="17"/>
    </row>
    <row r="179" spans="3:3" x14ac:dyDescent="0.25">
      <c r="C179" s="17"/>
    </row>
    <row r="180" spans="3:3" x14ac:dyDescent="0.25">
      <c r="C180" s="17"/>
    </row>
    <row r="181" spans="3:3" x14ac:dyDescent="0.25">
      <c r="C181" s="17"/>
    </row>
    <row r="182" spans="3:3" x14ac:dyDescent="0.25">
      <c r="C182" s="17"/>
    </row>
    <row r="183" spans="3:3" x14ac:dyDescent="0.25">
      <c r="C183" s="17"/>
    </row>
    <row r="184" spans="3:3" x14ac:dyDescent="0.25">
      <c r="C184" s="17"/>
    </row>
    <row r="185" spans="3:3" x14ac:dyDescent="0.25">
      <c r="C185" s="17"/>
    </row>
    <row r="186" spans="3:3" x14ac:dyDescent="0.25">
      <c r="C186" s="17"/>
    </row>
    <row r="187" spans="3:3" x14ac:dyDescent="0.25">
      <c r="C187" s="17"/>
    </row>
    <row r="188" spans="3:3" x14ac:dyDescent="0.25">
      <c r="C188" s="17"/>
    </row>
    <row r="189" spans="3:3" x14ac:dyDescent="0.25">
      <c r="C189" s="17"/>
    </row>
    <row r="190" spans="3:3" x14ac:dyDescent="0.25">
      <c r="C190" s="17"/>
    </row>
    <row r="191" spans="3:3" x14ac:dyDescent="0.25">
      <c r="C191" s="17"/>
    </row>
    <row r="192" spans="3:3" x14ac:dyDescent="0.25">
      <c r="C192" s="17"/>
    </row>
    <row r="193" spans="3:3" x14ac:dyDescent="0.25">
      <c r="C193" s="17"/>
    </row>
    <row r="194" spans="3:3" x14ac:dyDescent="0.25">
      <c r="C194" s="17"/>
    </row>
    <row r="195" spans="3:3" x14ac:dyDescent="0.25">
      <c r="C195" s="17"/>
    </row>
    <row r="196" spans="3:3" x14ac:dyDescent="0.25">
      <c r="C196" s="17"/>
    </row>
    <row r="197" spans="3:3" x14ac:dyDescent="0.25">
      <c r="C197" s="17"/>
    </row>
    <row r="198" spans="3:3" x14ac:dyDescent="0.25">
      <c r="C198" s="17"/>
    </row>
    <row r="199" spans="3:3" x14ac:dyDescent="0.25">
      <c r="C199" s="17"/>
    </row>
    <row r="200" spans="3:3" x14ac:dyDescent="0.25">
      <c r="C200" s="17"/>
    </row>
    <row r="201" spans="3:3" x14ac:dyDescent="0.25">
      <c r="C201" s="17"/>
    </row>
    <row r="202" spans="3:3" x14ac:dyDescent="0.25">
      <c r="C202" s="17"/>
    </row>
    <row r="203" spans="3:3" x14ac:dyDescent="0.25">
      <c r="C203" s="17"/>
    </row>
    <row r="204" spans="3:3" x14ac:dyDescent="0.25">
      <c r="C204" s="17"/>
    </row>
    <row r="205" spans="3:3" x14ac:dyDescent="0.25">
      <c r="C205" s="17"/>
    </row>
    <row r="206" spans="3:3" x14ac:dyDescent="0.25">
      <c r="C206" s="17"/>
    </row>
    <row r="207" spans="3:3" x14ac:dyDescent="0.25">
      <c r="C207" s="17"/>
    </row>
    <row r="208" spans="3:3" x14ac:dyDescent="0.25">
      <c r="C208" s="17"/>
    </row>
    <row r="209" spans="3:3" x14ac:dyDescent="0.25">
      <c r="C209" s="17"/>
    </row>
    <row r="210" spans="3:3" x14ac:dyDescent="0.25">
      <c r="C210" s="17"/>
    </row>
    <row r="211" spans="3:3" x14ac:dyDescent="0.25">
      <c r="C211" s="17"/>
    </row>
    <row r="212" spans="3:3" x14ac:dyDescent="0.25">
      <c r="C212" s="17"/>
    </row>
    <row r="213" spans="3:3" x14ac:dyDescent="0.25">
      <c r="C213" s="17"/>
    </row>
    <row r="214" spans="3:3" x14ac:dyDescent="0.25">
      <c r="C214" s="17"/>
    </row>
    <row r="215" spans="3:3" x14ac:dyDescent="0.25">
      <c r="C215" s="17"/>
    </row>
    <row r="216" spans="3:3" x14ac:dyDescent="0.25">
      <c r="C216" s="17"/>
    </row>
    <row r="217" spans="3:3" x14ac:dyDescent="0.25">
      <c r="C217" s="17"/>
    </row>
    <row r="218" spans="3:3" x14ac:dyDescent="0.25">
      <c r="C218" s="17"/>
    </row>
    <row r="219" spans="3:3" x14ac:dyDescent="0.25">
      <c r="C219" s="17"/>
    </row>
    <row r="220" spans="3:3" x14ac:dyDescent="0.25">
      <c r="C220" s="17"/>
    </row>
    <row r="221" spans="3:3" x14ac:dyDescent="0.25">
      <c r="C221" s="17"/>
    </row>
    <row r="222" spans="3:3" x14ac:dyDescent="0.25">
      <c r="C222" s="17"/>
    </row>
    <row r="223" spans="3:3" x14ac:dyDescent="0.25">
      <c r="C223" s="17"/>
    </row>
    <row r="224" spans="3:3" x14ac:dyDescent="0.25">
      <c r="C224" s="17"/>
    </row>
    <row r="225" spans="3:3" x14ac:dyDescent="0.25">
      <c r="C225" s="17"/>
    </row>
    <row r="226" spans="3:3" x14ac:dyDescent="0.25">
      <c r="C226" s="17"/>
    </row>
    <row r="227" spans="3:3" x14ac:dyDescent="0.25">
      <c r="C227" s="17"/>
    </row>
    <row r="228" spans="3:3" x14ac:dyDescent="0.25">
      <c r="C228" s="17"/>
    </row>
    <row r="229" spans="3:3" x14ac:dyDescent="0.25">
      <c r="C229" s="17"/>
    </row>
    <row r="230" spans="3:3" x14ac:dyDescent="0.25">
      <c r="C230" s="17"/>
    </row>
    <row r="231" spans="3:3" x14ac:dyDescent="0.25">
      <c r="C231" s="17"/>
    </row>
    <row r="232" spans="3:3" x14ac:dyDescent="0.25">
      <c r="C232" s="17"/>
    </row>
    <row r="233" spans="3:3" x14ac:dyDescent="0.25">
      <c r="C233" s="17"/>
    </row>
    <row r="234" spans="3:3" x14ac:dyDescent="0.25">
      <c r="C234" s="17"/>
    </row>
    <row r="235" spans="3:3" x14ac:dyDescent="0.25">
      <c r="C235" s="17"/>
    </row>
    <row r="236" spans="3:3" x14ac:dyDescent="0.25">
      <c r="C236" s="17"/>
    </row>
    <row r="237" spans="3:3" x14ac:dyDescent="0.25">
      <c r="C237" s="17"/>
    </row>
    <row r="238" spans="3:3" x14ac:dyDescent="0.25">
      <c r="C238" s="17"/>
    </row>
    <row r="239" spans="3:3" x14ac:dyDescent="0.25">
      <c r="C239" s="17"/>
    </row>
    <row r="240" spans="3:3" x14ac:dyDescent="0.25">
      <c r="C240" s="17"/>
    </row>
    <row r="241" spans="3:3" x14ac:dyDescent="0.25">
      <c r="C241" s="17"/>
    </row>
    <row r="242" spans="3:3" x14ac:dyDescent="0.25">
      <c r="C242" s="17"/>
    </row>
    <row r="243" spans="3:3" x14ac:dyDescent="0.25">
      <c r="C243" s="17"/>
    </row>
    <row r="244" spans="3:3" x14ac:dyDescent="0.25">
      <c r="C244" s="17"/>
    </row>
    <row r="245" spans="3:3" x14ac:dyDescent="0.25">
      <c r="C245" s="17"/>
    </row>
    <row r="246" spans="3:3" x14ac:dyDescent="0.25">
      <c r="C246" s="17"/>
    </row>
    <row r="247" spans="3:3" x14ac:dyDescent="0.25">
      <c r="C247" s="17"/>
    </row>
    <row r="248" spans="3:3" x14ac:dyDescent="0.25">
      <c r="C248" s="17"/>
    </row>
    <row r="249" spans="3:3" x14ac:dyDescent="0.25">
      <c r="C249" s="17"/>
    </row>
    <row r="250" spans="3:3" x14ac:dyDescent="0.25">
      <c r="C250" s="17"/>
    </row>
    <row r="251" spans="3:3" x14ac:dyDescent="0.25">
      <c r="C251" s="17"/>
    </row>
    <row r="252" spans="3:3" x14ac:dyDescent="0.25">
      <c r="C252" s="17"/>
    </row>
    <row r="253" spans="3:3" x14ac:dyDescent="0.25">
      <c r="C253" s="17"/>
    </row>
    <row r="254" spans="3:3" x14ac:dyDescent="0.25">
      <c r="C254" s="17"/>
    </row>
    <row r="255" spans="3:3" x14ac:dyDescent="0.25">
      <c r="C255" s="17"/>
    </row>
    <row r="256" spans="3:3" x14ac:dyDescent="0.25">
      <c r="C256" s="17"/>
    </row>
    <row r="257" spans="3:3" x14ac:dyDescent="0.25">
      <c r="C257" s="17"/>
    </row>
    <row r="258" spans="3:3" x14ac:dyDescent="0.25">
      <c r="C258" s="17"/>
    </row>
    <row r="259" spans="3:3" x14ac:dyDescent="0.25">
      <c r="C259" s="17"/>
    </row>
    <row r="260" spans="3:3" x14ac:dyDescent="0.25">
      <c r="C260" s="17"/>
    </row>
    <row r="261" spans="3:3" x14ac:dyDescent="0.25">
      <c r="C261" s="17"/>
    </row>
    <row r="262" spans="3:3" x14ac:dyDescent="0.25">
      <c r="C262" s="17"/>
    </row>
    <row r="263" spans="3:3" x14ac:dyDescent="0.25">
      <c r="C263" s="17"/>
    </row>
    <row r="264" spans="3:3" x14ac:dyDescent="0.25">
      <c r="C264" s="17"/>
    </row>
    <row r="265" spans="3:3" x14ac:dyDescent="0.25">
      <c r="C265" s="17"/>
    </row>
    <row r="266" spans="3:3" x14ac:dyDescent="0.25">
      <c r="C266" s="17"/>
    </row>
    <row r="267" spans="3:3" x14ac:dyDescent="0.25">
      <c r="C267" s="17"/>
    </row>
    <row r="268" spans="3:3" x14ac:dyDescent="0.25">
      <c r="C268" s="17"/>
    </row>
    <row r="269" spans="3:3" x14ac:dyDescent="0.25">
      <c r="C269" s="17"/>
    </row>
    <row r="270" spans="3:3" x14ac:dyDescent="0.25">
      <c r="C270" s="17"/>
    </row>
    <row r="271" spans="3:3" x14ac:dyDescent="0.25">
      <c r="C271" s="17"/>
    </row>
    <row r="272" spans="3:3" x14ac:dyDescent="0.25">
      <c r="C272" s="17"/>
    </row>
    <row r="273" spans="3:3" x14ac:dyDescent="0.25">
      <c r="C273" s="17"/>
    </row>
    <row r="274" spans="3:3" x14ac:dyDescent="0.25">
      <c r="C274" s="17"/>
    </row>
    <row r="275" spans="3:3" x14ac:dyDescent="0.25">
      <c r="C275" s="17"/>
    </row>
    <row r="276" spans="3:3" x14ac:dyDescent="0.25">
      <c r="C276" s="17"/>
    </row>
    <row r="277" spans="3:3" x14ac:dyDescent="0.25">
      <c r="C277" s="17"/>
    </row>
    <row r="278" spans="3:3" x14ac:dyDescent="0.25">
      <c r="C278" s="17"/>
    </row>
    <row r="279" spans="3:3" x14ac:dyDescent="0.25">
      <c r="C279" s="17"/>
    </row>
    <row r="280" spans="3:3" x14ac:dyDescent="0.25">
      <c r="C280" s="17"/>
    </row>
    <row r="281" spans="3:3" x14ac:dyDescent="0.25">
      <c r="C281" s="17"/>
    </row>
    <row r="282" spans="3:3" x14ac:dyDescent="0.25">
      <c r="C282" s="17"/>
    </row>
    <row r="283" spans="3:3" x14ac:dyDescent="0.25">
      <c r="C283" s="17"/>
    </row>
    <row r="284" spans="3:3" x14ac:dyDescent="0.25">
      <c r="C284" s="17"/>
    </row>
    <row r="285" spans="3:3" x14ac:dyDescent="0.25">
      <c r="C285" s="17"/>
    </row>
    <row r="286" spans="3:3" x14ac:dyDescent="0.25">
      <c r="C286" s="17"/>
    </row>
    <row r="287" spans="3:3" x14ac:dyDescent="0.25">
      <c r="C287" s="17"/>
    </row>
    <row r="288" spans="3:3" x14ac:dyDescent="0.25">
      <c r="C288" s="17"/>
    </row>
    <row r="289" spans="3:3" x14ac:dyDescent="0.25">
      <c r="C289" s="17"/>
    </row>
    <row r="290" spans="3:3" x14ac:dyDescent="0.25">
      <c r="C290" s="17"/>
    </row>
    <row r="291" spans="3:3" x14ac:dyDescent="0.25">
      <c r="C291" s="17"/>
    </row>
    <row r="292" spans="3:3" x14ac:dyDescent="0.25">
      <c r="C292" s="17"/>
    </row>
    <row r="293" spans="3:3" x14ac:dyDescent="0.25">
      <c r="C293" s="17"/>
    </row>
    <row r="294" spans="3:3" x14ac:dyDescent="0.25">
      <c r="C294" s="17"/>
    </row>
    <row r="295" spans="3:3" x14ac:dyDescent="0.25">
      <c r="C295" s="17"/>
    </row>
    <row r="296" spans="3:3" x14ac:dyDescent="0.25">
      <c r="C296" s="17"/>
    </row>
    <row r="297" spans="3:3" x14ac:dyDescent="0.25">
      <c r="C297" s="17"/>
    </row>
    <row r="298" spans="3:3" x14ac:dyDescent="0.25">
      <c r="C298" s="17"/>
    </row>
    <row r="299" spans="3:3" x14ac:dyDescent="0.25">
      <c r="C299" s="17"/>
    </row>
    <row r="300" spans="3:3" x14ac:dyDescent="0.25">
      <c r="C300" s="17"/>
    </row>
    <row r="301" spans="3:3" x14ac:dyDescent="0.25">
      <c r="C301" s="17"/>
    </row>
    <row r="302" spans="3:3" x14ac:dyDescent="0.25">
      <c r="C302" s="17"/>
    </row>
    <row r="303" spans="3:3" x14ac:dyDescent="0.25">
      <c r="C303" s="17"/>
    </row>
    <row r="304" spans="3:3" x14ac:dyDescent="0.25">
      <c r="C304" s="17"/>
    </row>
    <row r="305" spans="3:3" x14ac:dyDescent="0.25">
      <c r="C305" s="17"/>
    </row>
    <row r="306" spans="3:3" x14ac:dyDescent="0.25">
      <c r="C306" s="17"/>
    </row>
    <row r="307" spans="3:3" x14ac:dyDescent="0.25">
      <c r="C307" s="17"/>
    </row>
    <row r="308" spans="3:3" x14ac:dyDescent="0.25">
      <c r="C308" s="17"/>
    </row>
    <row r="309" spans="3:3" x14ac:dyDescent="0.25">
      <c r="C309" s="17"/>
    </row>
    <row r="310" spans="3:3" x14ac:dyDescent="0.25">
      <c r="C310" s="17"/>
    </row>
    <row r="311" spans="3:3" x14ac:dyDescent="0.25">
      <c r="C311" s="17"/>
    </row>
    <row r="312" spans="3:3" x14ac:dyDescent="0.25">
      <c r="C312" s="17"/>
    </row>
    <row r="313" spans="3:3" x14ac:dyDescent="0.25">
      <c r="C313" s="17"/>
    </row>
    <row r="314" spans="3:3" x14ac:dyDescent="0.25">
      <c r="C314" s="17"/>
    </row>
    <row r="315" spans="3:3" x14ac:dyDescent="0.25">
      <c r="C315" s="17"/>
    </row>
    <row r="316" spans="3:3" x14ac:dyDescent="0.25">
      <c r="C316" s="17"/>
    </row>
    <row r="317" spans="3:3" x14ac:dyDescent="0.25">
      <c r="C317" s="17"/>
    </row>
    <row r="318" spans="3:3" x14ac:dyDescent="0.25">
      <c r="C318" s="17"/>
    </row>
    <row r="319" spans="3:3" x14ac:dyDescent="0.25">
      <c r="C319" s="17"/>
    </row>
    <row r="320" spans="3:3" x14ac:dyDescent="0.25">
      <c r="C320" s="17"/>
    </row>
    <row r="321" spans="3:3" x14ac:dyDescent="0.25">
      <c r="C321" s="17"/>
    </row>
    <row r="322" spans="3:3" x14ac:dyDescent="0.25">
      <c r="C322" s="17"/>
    </row>
    <row r="323" spans="3:3" x14ac:dyDescent="0.25">
      <c r="C323" s="17"/>
    </row>
    <row r="324" spans="3:3" x14ac:dyDescent="0.25">
      <c r="C324" s="17"/>
    </row>
    <row r="325" spans="3:3" x14ac:dyDescent="0.25">
      <c r="C325" s="17"/>
    </row>
    <row r="326" spans="3:3" x14ac:dyDescent="0.25">
      <c r="C326" s="17"/>
    </row>
    <row r="327" spans="3:3" x14ac:dyDescent="0.25">
      <c r="C327" s="17"/>
    </row>
    <row r="328" spans="3:3" x14ac:dyDescent="0.25">
      <c r="C328" s="17"/>
    </row>
    <row r="329" spans="3:3" x14ac:dyDescent="0.25">
      <c r="C329" s="17"/>
    </row>
    <row r="330" spans="3:3" x14ac:dyDescent="0.25">
      <c r="C330" s="17"/>
    </row>
    <row r="331" spans="3:3" x14ac:dyDescent="0.25">
      <c r="C331" s="17"/>
    </row>
    <row r="332" spans="3:3" x14ac:dyDescent="0.25">
      <c r="C332" s="17"/>
    </row>
    <row r="333" spans="3:3" x14ac:dyDescent="0.25">
      <c r="C333" s="17"/>
    </row>
    <row r="334" spans="3:3" x14ac:dyDescent="0.25">
      <c r="C334" s="17"/>
    </row>
    <row r="335" spans="3:3" x14ac:dyDescent="0.25">
      <c r="C335" s="17"/>
    </row>
    <row r="336" spans="3:3" x14ac:dyDescent="0.25">
      <c r="C336" s="17"/>
    </row>
    <row r="337" spans="3:3" x14ac:dyDescent="0.25">
      <c r="C337" s="17"/>
    </row>
    <row r="338" spans="3:3" x14ac:dyDescent="0.25">
      <c r="C338" s="17"/>
    </row>
    <row r="339" spans="3:3" x14ac:dyDescent="0.25">
      <c r="C339" s="17"/>
    </row>
    <row r="340" spans="3:3" x14ac:dyDescent="0.25">
      <c r="C340" s="17"/>
    </row>
    <row r="341" spans="3:3" x14ac:dyDescent="0.25">
      <c r="C341" s="17"/>
    </row>
    <row r="342" spans="3:3" x14ac:dyDescent="0.25">
      <c r="C342" s="17"/>
    </row>
    <row r="343" spans="3:3" x14ac:dyDescent="0.25">
      <c r="C343" s="17"/>
    </row>
    <row r="344" spans="3:3" x14ac:dyDescent="0.25">
      <c r="C344" s="17"/>
    </row>
    <row r="345" spans="3:3" x14ac:dyDescent="0.25">
      <c r="C345" s="17"/>
    </row>
    <row r="346" spans="3:3" x14ac:dyDescent="0.25">
      <c r="C346" s="17"/>
    </row>
    <row r="347" spans="3:3" x14ac:dyDescent="0.25">
      <c r="C347" s="17"/>
    </row>
    <row r="348" spans="3:3" x14ac:dyDescent="0.25">
      <c r="C348" s="17"/>
    </row>
    <row r="349" spans="3:3" x14ac:dyDescent="0.25">
      <c r="C349" s="17"/>
    </row>
    <row r="350" spans="3:3" x14ac:dyDescent="0.25">
      <c r="C350" s="17"/>
    </row>
    <row r="351" spans="3:3" x14ac:dyDescent="0.25">
      <c r="C351" s="17"/>
    </row>
    <row r="352" spans="3:3" x14ac:dyDescent="0.25">
      <c r="C352" s="17"/>
    </row>
    <row r="353" spans="3:3" x14ac:dyDescent="0.25">
      <c r="C353" s="17"/>
    </row>
    <row r="354" spans="3:3" x14ac:dyDescent="0.25">
      <c r="C354" s="17"/>
    </row>
    <row r="355" spans="3:3" x14ac:dyDescent="0.25">
      <c r="C355" s="17"/>
    </row>
    <row r="356" spans="3:3" x14ac:dyDescent="0.25">
      <c r="C356" s="17"/>
    </row>
    <row r="357" spans="3:3" x14ac:dyDescent="0.25">
      <c r="C357" s="17"/>
    </row>
    <row r="358" spans="3:3" x14ac:dyDescent="0.25">
      <c r="C358" s="17"/>
    </row>
    <row r="359" spans="3:3" x14ac:dyDescent="0.25">
      <c r="C359" s="17"/>
    </row>
    <row r="360" spans="3:3" x14ac:dyDescent="0.25">
      <c r="C360" s="17"/>
    </row>
    <row r="361" spans="3:3" x14ac:dyDescent="0.25">
      <c r="C361" s="17"/>
    </row>
    <row r="362" spans="3:3" x14ac:dyDescent="0.25">
      <c r="C362" s="17"/>
    </row>
    <row r="363" spans="3:3" x14ac:dyDescent="0.25">
      <c r="C363" s="17"/>
    </row>
    <row r="364" spans="3:3" x14ac:dyDescent="0.25">
      <c r="C364" s="17"/>
    </row>
    <row r="365" spans="3:3" x14ac:dyDescent="0.25">
      <c r="C365" s="17"/>
    </row>
    <row r="366" spans="3:3" x14ac:dyDescent="0.25">
      <c r="C366" s="17"/>
    </row>
    <row r="367" spans="3:3" x14ac:dyDescent="0.25">
      <c r="C367" s="17"/>
    </row>
    <row r="368" spans="3:3" x14ac:dyDescent="0.25">
      <c r="C368" s="17"/>
    </row>
    <row r="369" spans="3:3" x14ac:dyDescent="0.25">
      <c r="C369" s="17"/>
    </row>
    <row r="370" spans="3:3" x14ac:dyDescent="0.25">
      <c r="C370" s="17"/>
    </row>
    <row r="371" spans="3:3" x14ac:dyDescent="0.25">
      <c r="C371" s="17"/>
    </row>
    <row r="372" spans="3:3" x14ac:dyDescent="0.25">
      <c r="C372" s="17"/>
    </row>
    <row r="373" spans="3:3" x14ac:dyDescent="0.25">
      <c r="C373" s="17"/>
    </row>
    <row r="374" spans="3:3" x14ac:dyDescent="0.25">
      <c r="C374" s="17"/>
    </row>
    <row r="375" spans="3:3" x14ac:dyDescent="0.25">
      <c r="C375" s="17"/>
    </row>
    <row r="376" spans="3:3" x14ac:dyDescent="0.25">
      <c r="C376" s="17"/>
    </row>
    <row r="377" spans="3:3" x14ac:dyDescent="0.25">
      <c r="C377" s="17"/>
    </row>
    <row r="378" spans="3:3" x14ac:dyDescent="0.25">
      <c r="C378" s="17"/>
    </row>
    <row r="379" spans="3:3" x14ac:dyDescent="0.25">
      <c r="C379" s="17"/>
    </row>
    <row r="380" spans="3:3" x14ac:dyDescent="0.25">
      <c r="C380" s="17"/>
    </row>
    <row r="381" spans="3:3" x14ac:dyDescent="0.25">
      <c r="C381" s="17"/>
    </row>
    <row r="382" spans="3:3" x14ac:dyDescent="0.25">
      <c r="C382" s="17"/>
    </row>
    <row r="383" spans="3:3" x14ac:dyDescent="0.25">
      <c r="C383" s="17"/>
    </row>
    <row r="384" spans="3:3" x14ac:dyDescent="0.25">
      <c r="C384" s="17"/>
    </row>
    <row r="385" spans="3:3" x14ac:dyDescent="0.25">
      <c r="C385" s="17"/>
    </row>
    <row r="386" spans="3:3" x14ac:dyDescent="0.25">
      <c r="C386" s="17"/>
    </row>
    <row r="387" spans="3:3" x14ac:dyDescent="0.25">
      <c r="C387" s="17"/>
    </row>
    <row r="388" spans="3:3" x14ac:dyDescent="0.25">
      <c r="C388" s="17"/>
    </row>
    <row r="389" spans="3:3" x14ac:dyDescent="0.25">
      <c r="C389" s="17"/>
    </row>
    <row r="390" spans="3:3" x14ac:dyDescent="0.25">
      <c r="C390" s="17"/>
    </row>
    <row r="391" spans="3:3" x14ac:dyDescent="0.25">
      <c r="C391" s="17"/>
    </row>
    <row r="392" spans="3:3" x14ac:dyDescent="0.25">
      <c r="C392" s="17"/>
    </row>
    <row r="393" spans="3:3" x14ac:dyDescent="0.25">
      <c r="C393" s="17"/>
    </row>
    <row r="394" spans="3:3" x14ac:dyDescent="0.25">
      <c r="C394" s="17"/>
    </row>
    <row r="395" spans="3:3" x14ac:dyDescent="0.25">
      <c r="C395" s="17"/>
    </row>
    <row r="396" spans="3:3" x14ac:dyDescent="0.25">
      <c r="C396" s="17"/>
    </row>
    <row r="397" spans="3:3" x14ac:dyDescent="0.25">
      <c r="C397" s="17"/>
    </row>
    <row r="398" spans="3:3" x14ac:dyDescent="0.25">
      <c r="C398" s="17"/>
    </row>
    <row r="399" spans="3:3" x14ac:dyDescent="0.25">
      <c r="C399" s="17"/>
    </row>
    <row r="400" spans="3:3" x14ac:dyDescent="0.25">
      <c r="C400" s="17"/>
    </row>
    <row r="401" spans="3:3" x14ac:dyDescent="0.25">
      <c r="C401" s="17"/>
    </row>
    <row r="402" spans="3:3" x14ac:dyDescent="0.25">
      <c r="C402" s="17"/>
    </row>
    <row r="403" spans="3:3" x14ac:dyDescent="0.25">
      <c r="C403" s="17"/>
    </row>
    <row r="404" spans="3:3" x14ac:dyDescent="0.25">
      <c r="C404" s="17"/>
    </row>
    <row r="405" spans="3:3" x14ac:dyDescent="0.25">
      <c r="C405" s="17"/>
    </row>
    <row r="406" spans="3:3" x14ac:dyDescent="0.25">
      <c r="C406" s="17"/>
    </row>
    <row r="407" spans="3:3" x14ac:dyDescent="0.25">
      <c r="C407" s="17"/>
    </row>
    <row r="408" spans="3:3" x14ac:dyDescent="0.25">
      <c r="C408" s="17"/>
    </row>
    <row r="409" spans="3:3" x14ac:dyDescent="0.25">
      <c r="C409" s="17"/>
    </row>
    <row r="410" spans="3:3" x14ac:dyDescent="0.25">
      <c r="C410" s="17"/>
    </row>
    <row r="411" spans="3:3" x14ac:dyDescent="0.25">
      <c r="C411" s="17"/>
    </row>
    <row r="412" spans="3:3" x14ac:dyDescent="0.25">
      <c r="C412" s="17"/>
    </row>
    <row r="413" spans="3:3" x14ac:dyDescent="0.25">
      <c r="C413" s="17"/>
    </row>
    <row r="414" spans="3:3" x14ac:dyDescent="0.25">
      <c r="C414" s="17"/>
    </row>
    <row r="415" spans="3:3" x14ac:dyDescent="0.25">
      <c r="C415" s="17"/>
    </row>
    <row r="416" spans="3:3" x14ac:dyDescent="0.25">
      <c r="C416" s="17"/>
    </row>
    <row r="417" spans="3:3" x14ac:dyDescent="0.25">
      <c r="C417" s="17"/>
    </row>
    <row r="418" spans="3:3" x14ac:dyDescent="0.25">
      <c r="C418" s="17"/>
    </row>
    <row r="419" spans="3:3" x14ac:dyDescent="0.25">
      <c r="C419" s="17"/>
    </row>
    <row r="420" spans="3:3" x14ac:dyDescent="0.25">
      <c r="C420" s="17"/>
    </row>
    <row r="421" spans="3:3" x14ac:dyDescent="0.25">
      <c r="C421" s="17"/>
    </row>
    <row r="422" spans="3:3" x14ac:dyDescent="0.25">
      <c r="C422" s="17"/>
    </row>
    <row r="423" spans="3:3" x14ac:dyDescent="0.25">
      <c r="C423" s="17"/>
    </row>
    <row r="424" spans="3:3" x14ac:dyDescent="0.25">
      <c r="C424" s="17"/>
    </row>
    <row r="425" spans="3:3" x14ac:dyDescent="0.25">
      <c r="C425" s="17"/>
    </row>
    <row r="426" spans="3:3" x14ac:dyDescent="0.25">
      <c r="C426" s="17"/>
    </row>
    <row r="427" spans="3:3" x14ac:dyDescent="0.25">
      <c r="C427" s="17"/>
    </row>
    <row r="428" spans="3:3" x14ac:dyDescent="0.25">
      <c r="C428" s="17"/>
    </row>
    <row r="429" spans="3:3" x14ac:dyDescent="0.25">
      <c r="C429" s="17"/>
    </row>
    <row r="430" spans="3:3" x14ac:dyDescent="0.25">
      <c r="C430" s="17"/>
    </row>
    <row r="431" spans="3:3" x14ac:dyDescent="0.25">
      <c r="C431" s="17"/>
    </row>
    <row r="432" spans="3:3" x14ac:dyDescent="0.25">
      <c r="C432" s="17"/>
    </row>
    <row r="433" spans="3:3" x14ac:dyDescent="0.25">
      <c r="C433" s="17"/>
    </row>
    <row r="434" spans="3:3" x14ac:dyDescent="0.25">
      <c r="C434" s="17"/>
    </row>
    <row r="435" spans="3:3" x14ac:dyDescent="0.25">
      <c r="C435" s="17"/>
    </row>
    <row r="436" spans="3:3" x14ac:dyDescent="0.25">
      <c r="C436" s="17"/>
    </row>
    <row r="437" spans="3:3" x14ac:dyDescent="0.25">
      <c r="C437" s="17"/>
    </row>
    <row r="438" spans="3:3" x14ac:dyDescent="0.25">
      <c r="C438" s="17"/>
    </row>
    <row r="439" spans="3:3" x14ac:dyDescent="0.25">
      <c r="C439" s="17"/>
    </row>
    <row r="440" spans="3:3" x14ac:dyDescent="0.25">
      <c r="C440" s="17"/>
    </row>
    <row r="441" spans="3:3" x14ac:dyDescent="0.25">
      <c r="C441" s="17"/>
    </row>
    <row r="442" spans="3:3" x14ac:dyDescent="0.25">
      <c r="C442" s="17"/>
    </row>
    <row r="443" spans="3:3" x14ac:dyDescent="0.25">
      <c r="C443" s="17"/>
    </row>
    <row r="444" spans="3:3" x14ac:dyDescent="0.25">
      <c r="C444" s="17"/>
    </row>
    <row r="445" spans="3:3" x14ac:dyDescent="0.25">
      <c r="C445" s="17"/>
    </row>
    <row r="446" spans="3:3" x14ac:dyDescent="0.25">
      <c r="C446" s="17"/>
    </row>
    <row r="447" spans="3:3" x14ac:dyDescent="0.25">
      <c r="C447" s="17"/>
    </row>
    <row r="448" spans="3:3" x14ac:dyDescent="0.25">
      <c r="C448" s="17"/>
    </row>
    <row r="449" spans="3:3" x14ac:dyDescent="0.25">
      <c r="C449" s="17"/>
    </row>
    <row r="450" spans="3:3" x14ac:dyDescent="0.25">
      <c r="C450" s="17"/>
    </row>
    <row r="451" spans="3:3" x14ac:dyDescent="0.25">
      <c r="C451" s="17"/>
    </row>
    <row r="452" spans="3:3" x14ac:dyDescent="0.25">
      <c r="C452" s="17"/>
    </row>
    <row r="453" spans="3:3" x14ac:dyDescent="0.25">
      <c r="C453" s="17"/>
    </row>
    <row r="454" spans="3:3" x14ac:dyDescent="0.25">
      <c r="C454" s="17"/>
    </row>
    <row r="455" spans="3:3" x14ac:dyDescent="0.25">
      <c r="C455" s="17"/>
    </row>
    <row r="456" spans="3:3" x14ac:dyDescent="0.25">
      <c r="C456" s="17"/>
    </row>
    <row r="457" spans="3:3" x14ac:dyDescent="0.25">
      <c r="C457" s="17"/>
    </row>
    <row r="458" spans="3:3" x14ac:dyDescent="0.25">
      <c r="C458" s="17"/>
    </row>
    <row r="459" spans="3:3" x14ac:dyDescent="0.25">
      <c r="C459" s="17"/>
    </row>
    <row r="460" spans="3:3" x14ac:dyDescent="0.25">
      <c r="C460" s="17"/>
    </row>
    <row r="461" spans="3:3" x14ac:dyDescent="0.25">
      <c r="C461" s="17"/>
    </row>
    <row r="462" spans="3:3" x14ac:dyDescent="0.25">
      <c r="C462" s="17"/>
    </row>
    <row r="463" spans="3:3" x14ac:dyDescent="0.25">
      <c r="C463" s="17"/>
    </row>
    <row r="464" spans="3:3" x14ac:dyDescent="0.25">
      <c r="C464" s="17"/>
    </row>
    <row r="465" spans="3:3" x14ac:dyDescent="0.25">
      <c r="C465" s="17"/>
    </row>
    <row r="466" spans="3:3" x14ac:dyDescent="0.25">
      <c r="C466" s="17"/>
    </row>
    <row r="467" spans="3:3" x14ac:dyDescent="0.25">
      <c r="C467" s="17"/>
    </row>
    <row r="468" spans="3:3" x14ac:dyDescent="0.25">
      <c r="C468" s="17"/>
    </row>
    <row r="469" spans="3:3" x14ac:dyDescent="0.25">
      <c r="C469" s="17"/>
    </row>
    <row r="470" spans="3:3" x14ac:dyDescent="0.25">
      <c r="C470" s="17"/>
    </row>
    <row r="471" spans="3:3" x14ac:dyDescent="0.25">
      <c r="C471" s="17"/>
    </row>
    <row r="472" spans="3:3" x14ac:dyDescent="0.25">
      <c r="C472" s="17"/>
    </row>
    <row r="473" spans="3:3" x14ac:dyDescent="0.25">
      <c r="C473" s="17"/>
    </row>
    <row r="474" spans="3:3" x14ac:dyDescent="0.25">
      <c r="C474" s="17"/>
    </row>
    <row r="475" spans="3:3" x14ac:dyDescent="0.25">
      <c r="C475" s="17"/>
    </row>
    <row r="476" spans="3:3" x14ac:dyDescent="0.25">
      <c r="C476" s="17"/>
    </row>
    <row r="477" spans="3:3" x14ac:dyDescent="0.25">
      <c r="C477" s="17"/>
    </row>
    <row r="478" spans="3:3" x14ac:dyDescent="0.25">
      <c r="C478" s="17"/>
    </row>
    <row r="479" spans="3:3" x14ac:dyDescent="0.25">
      <c r="C479" s="17"/>
    </row>
    <row r="480" spans="3:3" x14ac:dyDescent="0.25">
      <c r="C480" s="17"/>
    </row>
    <row r="481" spans="3:3" x14ac:dyDescent="0.25">
      <c r="C481" s="17"/>
    </row>
    <row r="482" spans="3:3" x14ac:dyDescent="0.25">
      <c r="C482" s="17"/>
    </row>
    <row r="483" spans="3:3" x14ac:dyDescent="0.25">
      <c r="C483" s="17"/>
    </row>
    <row r="484" spans="3:3" x14ac:dyDescent="0.25">
      <c r="C484" s="17"/>
    </row>
    <row r="485" spans="3:3" x14ac:dyDescent="0.25">
      <c r="C485" s="17"/>
    </row>
    <row r="486" spans="3:3" x14ac:dyDescent="0.25">
      <c r="C486" s="17"/>
    </row>
    <row r="487" spans="3:3" x14ac:dyDescent="0.25">
      <c r="C487" s="17"/>
    </row>
    <row r="488" spans="3:3" x14ac:dyDescent="0.25">
      <c r="C488" s="17"/>
    </row>
    <row r="489" spans="3:3" x14ac:dyDescent="0.25">
      <c r="C489" s="17"/>
    </row>
    <row r="490" spans="3:3" x14ac:dyDescent="0.25">
      <c r="C490" s="17"/>
    </row>
    <row r="491" spans="3:3" x14ac:dyDescent="0.25">
      <c r="C491" s="17"/>
    </row>
    <row r="492" spans="3:3" x14ac:dyDescent="0.25">
      <c r="C492" s="17"/>
    </row>
    <row r="493" spans="3:3" x14ac:dyDescent="0.25">
      <c r="C493" s="17"/>
    </row>
    <row r="494" spans="3:3" x14ac:dyDescent="0.25">
      <c r="C494" s="17"/>
    </row>
    <row r="495" spans="3:3" x14ac:dyDescent="0.25">
      <c r="C495" s="17"/>
    </row>
    <row r="496" spans="3:3" x14ac:dyDescent="0.25">
      <c r="C496" s="17"/>
    </row>
    <row r="497" spans="3:3" x14ac:dyDescent="0.25">
      <c r="C497" s="17"/>
    </row>
    <row r="498" spans="3:3" x14ac:dyDescent="0.25">
      <c r="C498" s="17"/>
    </row>
    <row r="499" spans="3:3" x14ac:dyDescent="0.25">
      <c r="C499" s="17"/>
    </row>
    <row r="500" spans="3:3" x14ac:dyDescent="0.25">
      <c r="C500" s="17"/>
    </row>
    <row r="501" spans="3:3" x14ac:dyDescent="0.25">
      <c r="C501" s="17"/>
    </row>
    <row r="502" spans="3:3" x14ac:dyDescent="0.25">
      <c r="C502" s="17"/>
    </row>
    <row r="503" spans="3:3" x14ac:dyDescent="0.25">
      <c r="C503" s="17"/>
    </row>
    <row r="504" spans="3:3" x14ac:dyDescent="0.25">
      <c r="C504" s="17"/>
    </row>
    <row r="505" spans="3:3" x14ac:dyDescent="0.25">
      <c r="C505" s="17"/>
    </row>
    <row r="506" spans="3:3" x14ac:dyDescent="0.25">
      <c r="C506" s="17"/>
    </row>
    <row r="507" spans="3:3" x14ac:dyDescent="0.25">
      <c r="C507" s="17"/>
    </row>
    <row r="508" spans="3:3" x14ac:dyDescent="0.25">
      <c r="C508" s="17"/>
    </row>
    <row r="509" spans="3:3" x14ac:dyDescent="0.25">
      <c r="C509" s="17"/>
    </row>
    <row r="510" spans="3:3" x14ac:dyDescent="0.25">
      <c r="C510" s="17"/>
    </row>
    <row r="511" spans="3:3" x14ac:dyDescent="0.25">
      <c r="C511" s="17"/>
    </row>
    <row r="512" spans="3:3" x14ac:dyDescent="0.25">
      <c r="C512" s="17"/>
    </row>
    <row r="513" spans="3:3" x14ac:dyDescent="0.25">
      <c r="C513" s="17"/>
    </row>
    <row r="514" spans="3:3" x14ac:dyDescent="0.25">
      <c r="C514" s="17"/>
    </row>
    <row r="515" spans="3:3" x14ac:dyDescent="0.25">
      <c r="C515" s="17"/>
    </row>
    <row r="516" spans="3:3" x14ac:dyDescent="0.25">
      <c r="C516" s="17"/>
    </row>
    <row r="517" spans="3:3" x14ac:dyDescent="0.25">
      <c r="C517" s="17"/>
    </row>
    <row r="518" spans="3:3" x14ac:dyDescent="0.25">
      <c r="C518" s="17"/>
    </row>
    <row r="519" spans="3:3" x14ac:dyDescent="0.25">
      <c r="C519" s="17"/>
    </row>
    <row r="520" spans="3:3" x14ac:dyDescent="0.25">
      <c r="C520" s="17"/>
    </row>
    <row r="521" spans="3:3" x14ac:dyDescent="0.25">
      <c r="C521" s="17"/>
    </row>
    <row r="522" spans="3:3" x14ac:dyDescent="0.25">
      <c r="C522" s="17"/>
    </row>
    <row r="523" spans="3:3" x14ac:dyDescent="0.25">
      <c r="C523" s="17"/>
    </row>
    <row r="524" spans="3:3" x14ac:dyDescent="0.25">
      <c r="C524" s="17"/>
    </row>
    <row r="525" spans="3:3" x14ac:dyDescent="0.25">
      <c r="C525" s="17"/>
    </row>
    <row r="526" spans="3:3" x14ac:dyDescent="0.25">
      <c r="C526" s="17"/>
    </row>
    <row r="527" spans="3:3" x14ac:dyDescent="0.25">
      <c r="C527" s="17"/>
    </row>
    <row r="528" spans="3:3" x14ac:dyDescent="0.25">
      <c r="C528" s="17"/>
    </row>
    <row r="529" spans="3:3" x14ac:dyDescent="0.25">
      <c r="C529" s="17"/>
    </row>
    <row r="530" spans="3:3" x14ac:dyDescent="0.25">
      <c r="C530" s="17"/>
    </row>
    <row r="531" spans="3:3" x14ac:dyDescent="0.25">
      <c r="C531" s="17"/>
    </row>
    <row r="532" spans="3:3" x14ac:dyDescent="0.25">
      <c r="C532" s="17"/>
    </row>
    <row r="533" spans="3:3" x14ac:dyDescent="0.25">
      <c r="C533" s="17"/>
    </row>
    <row r="534" spans="3:3" x14ac:dyDescent="0.25">
      <c r="C534" s="17"/>
    </row>
    <row r="535" spans="3:3" x14ac:dyDescent="0.25">
      <c r="C535" s="17"/>
    </row>
    <row r="536" spans="3:3" x14ac:dyDescent="0.25">
      <c r="C536" s="17"/>
    </row>
    <row r="537" spans="3:3" x14ac:dyDescent="0.25">
      <c r="C537" s="17"/>
    </row>
    <row r="538" spans="3:3" x14ac:dyDescent="0.25">
      <c r="C538" s="17"/>
    </row>
    <row r="539" spans="3:3" x14ac:dyDescent="0.25">
      <c r="C539" s="17"/>
    </row>
    <row r="540" spans="3:3" x14ac:dyDescent="0.25">
      <c r="C540" s="17"/>
    </row>
    <row r="541" spans="3:3" x14ac:dyDescent="0.25">
      <c r="C541" s="17"/>
    </row>
    <row r="542" spans="3:3" x14ac:dyDescent="0.25">
      <c r="C542" s="17"/>
    </row>
    <row r="543" spans="3:3" x14ac:dyDescent="0.25">
      <c r="C543" s="17"/>
    </row>
    <row r="544" spans="3:3" x14ac:dyDescent="0.25">
      <c r="C544" s="17"/>
    </row>
    <row r="545" spans="3:3" x14ac:dyDescent="0.25">
      <c r="C545" s="17"/>
    </row>
    <row r="546" spans="3:3" x14ac:dyDescent="0.25">
      <c r="C546" s="17"/>
    </row>
    <row r="547" spans="3:3" x14ac:dyDescent="0.25">
      <c r="C547" s="17"/>
    </row>
    <row r="548" spans="3:3" x14ac:dyDescent="0.25">
      <c r="C548" s="17"/>
    </row>
    <row r="549" spans="3:3" x14ac:dyDescent="0.25">
      <c r="C549" s="17"/>
    </row>
    <row r="550" spans="3:3" x14ac:dyDescent="0.25">
      <c r="C550" s="17"/>
    </row>
    <row r="551" spans="3:3" x14ac:dyDescent="0.25">
      <c r="C551" s="17"/>
    </row>
    <row r="552" spans="3:3" x14ac:dyDescent="0.25">
      <c r="C552" s="17"/>
    </row>
    <row r="553" spans="3:3" x14ac:dyDescent="0.25">
      <c r="C553" s="17"/>
    </row>
    <row r="554" spans="3:3" x14ac:dyDescent="0.25">
      <c r="C554" s="17"/>
    </row>
    <row r="555" spans="3:3" x14ac:dyDescent="0.25">
      <c r="C555" s="17"/>
    </row>
    <row r="556" spans="3:3" x14ac:dyDescent="0.25">
      <c r="C556" s="17"/>
    </row>
    <row r="557" spans="3:3" x14ac:dyDescent="0.25">
      <c r="C557" s="17"/>
    </row>
    <row r="558" spans="3:3" x14ac:dyDescent="0.25">
      <c r="C558" s="17"/>
    </row>
    <row r="559" spans="3:3" x14ac:dyDescent="0.25">
      <c r="C559" s="17"/>
    </row>
    <row r="560" spans="3:3" x14ac:dyDescent="0.25">
      <c r="C560" s="17"/>
    </row>
    <row r="561" spans="3:3" x14ac:dyDescent="0.25">
      <c r="C561" s="17"/>
    </row>
    <row r="562" spans="3:3" x14ac:dyDescent="0.25">
      <c r="C562" s="17"/>
    </row>
    <row r="563" spans="3:3" x14ac:dyDescent="0.25">
      <c r="C563" s="17"/>
    </row>
    <row r="564" spans="3:3" x14ac:dyDescent="0.25">
      <c r="C564" s="17"/>
    </row>
    <row r="565" spans="3:3" x14ac:dyDescent="0.25">
      <c r="C565" s="17"/>
    </row>
    <row r="566" spans="3:3" x14ac:dyDescent="0.25">
      <c r="C566" s="17"/>
    </row>
    <row r="567" spans="3:3" x14ac:dyDescent="0.25">
      <c r="C567" s="17"/>
    </row>
    <row r="568" spans="3:3" x14ac:dyDescent="0.25">
      <c r="C568" s="17"/>
    </row>
    <row r="569" spans="3:3" x14ac:dyDescent="0.25">
      <c r="C569" s="17"/>
    </row>
    <row r="570" spans="3:3" x14ac:dyDescent="0.25">
      <c r="C570" s="17"/>
    </row>
    <row r="571" spans="3:3" x14ac:dyDescent="0.25">
      <c r="C571" s="17"/>
    </row>
    <row r="572" spans="3:3" x14ac:dyDescent="0.25">
      <c r="C572" s="17"/>
    </row>
    <row r="573" spans="3:3" x14ac:dyDescent="0.25">
      <c r="C573" s="17"/>
    </row>
    <row r="574" spans="3:3" x14ac:dyDescent="0.25">
      <c r="C574" s="17"/>
    </row>
    <row r="575" spans="3:3" x14ac:dyDescent="0.25">
      <c r="C575" s="17"/>
    </row>
    <row r="576" spans="3:3" x14ac:dyDescent="0.25">
      <c r="C576" s="17"/>
    </row>
    <row r="577" spans="3:3" x14ac:dyDescent="0.25">
      <c r="C577" s="17"/>
    </row>
    <row r="578" spans="3:3" x14ac:dyDescent="0.25">
      <c r="C578" s="17"/>
    </row>
    <row r="579" spans="3:3" x14ac:dyDescent="0.25">
      <c r="C579" s="17"/>
    </row>
    <row r="580" spans="3:3" x14ac:dyDescent="0.25">
      <c r="C580" s="17"/>
    </row>
    <row r="581" spans="3:3" x14ac:dyDescent="0.25">
      <c r="C581" s="17"/>
    </row>
    <row r="582" spans="3:3" x14ac:dyDescent="0.25">
      <c r="C582" s="17"/>
    </row>
    <row r="583" spans="3:3" x14ac:dyDescent="0.25">
      <c r="C583" s="17"/>
    </row>
    <row r="584" spans="3:3" x14ac:dyDescent="0.25">
      <c r="C584" s="17"/>
    </row>
    <row r="585" spans="3:3" x14ac:dyDescent="0.25">
      <c r="C585" s="17"/>
    </row>
    <row r="586" spans="3:3" x14ac:dyDescent="0.25">
      <c r="C586" s="17"/>
    </row>
    <row r="587" spans="3:3" x14ac:dyDescent="0.25">
      <c r="C587" s="17"/>
    </row>
    <row r="588" spans="3:3" x14ac:dyDescent="0.25">
      <c r="C588" s="17"/>
    </row>
    <row r="589" spans="3:3" x14ac:dyDescent="0.25">
      <c r="C589" s="17"/>
    </row>
    <row r="590" spans="3:3" x14ac:dyDescent="0.25">
      <c r="C590" s="17"/>
    </row>
    <row r="591" spans="3:3" x14ac:dyDescent="0.25">
      <c r="C591" s="17"/>
    </row>
    <row r="592" spans="3:3" x14ac:dyDescent="0.25">
      <c r="C592" s="17"/>
    </row>
    <row r="593" spans="3:3" x14ac:dyDescent="0.25">
      <c r="C593" s="17"/>
    </row>
    <row r="594" spans="3:3" x14ac:dyDescent="0.25">
      <c r="C594" s="17"/>
    </row>
    <row r="595" spans="3:3" x14ac:dyDescent="0.25">
      <c r="C595" s="17"/>
    </row>
    <row r="596" spans="3:3" x14ac:dyDescent="0.25">
      <c r="C596" s="17"/>
    </row>
    <row r="597" spans="3:3" x14ac:dyDescent="0.25">
      <c r="C597" s="17"/>
    </row>
    <row r="598" spans="3:3" x14ac:dyDescent="0.25">
      <c r="C598" s="17"/>
    </row>
    <row r="599" spans="3:3" x14ac:dyDescent="0.25">
      <c r="C599" s="17"/>
    </row>
    <row r="600" spans="3:3" x14ac:dyDescent="0.25">
      <c r="C600" s="17"/>
    </row>
    <row r="601" spans="3:3" x14ac:dyDescent="0.25">
      <c r="C601" s="17"/>
    </row>
    <row r="602" spans="3:3" x14ac:dyDescent="0.25">
      <c r="C602" s="17"/>
    </row>
    <row r="603" spans="3:3" x14ac:dyDescent="0.25">
      <c r="C603" s="17"/>
    </row>
    <row r="604" spans="3:3" x14ac:dyDescent="0.25">
      <c r="C604" s="17"/>
    </row>
    <row r="605" spans="3:3" x14ac:dyDescent="0.25">
      <c r="C605" s="17"/>
    </row>
    <row r="606" spans="3:3" x14ac:dyDescent="0.25">
      <c r="C606" s="17"/>
    </row>
    <row r="607" spans="3:3" x14ac:dyDescent="0.25">
      <c r="C607" s="17"/>
    </row>
    <row r="608" spans="3:3" x14ac:dyDescent="0.25">
      <c r="C608" s="17"/>
    </row>
    <row r="609" spans="3:3" x14ac:dyDescent="0.25">
      <c r="C609" s="17"/>
    </row>
    <row r="610" spans="3:3" x14ac:dyDescent="0.25">
      <c r="C610" s="17"/>
    </row>
    <row r="611" spans="3:3" x14ac:dyDescent="0.25">
      <c r="C611" s="17"/>
    </row>
    <row r="612" spans="3:3" x14ac:dyDescent="0.25">
      <c r="C612" s="17"/>
    </row>
    <row r="613" spans="3:3" x14ac:dyDescent="0.25">
      <c r="C613" s="17"/>
    </row>
    <row r="614" spans="3:3" x14ac:dyDescent="0.25">
      <c r="C614" s="17"/>
    </row>
    <row r="615" spans="3:3" x14ac:dyDescent="0.25">
      <c r="C615" s="17"/>
    </row>
    <row r="616" spans="3:3" x14ac:dyDescent="0.25">
      <c r="C616" s="17"/>
    </row>
    <row r="617" spans="3:3" x14ac:dyDescent="0.25">
      <c r="C617" s="17"/>
    </row>
    <row r="618" spans="3:3" x14ac:dyDescent="0.25">
      <c r="C618" s="17"/>
    </row>
    <row r="619" spans="3:3" x14ac:dyDescent="0.25">
      <c r="C619" s="17"/>
    </row>
    <row r="620" spans="3:3" x14ac:dyDescent="0.25">
      <c r="C620" s="17"/>
    </row>
    <row r="621" spans="3:3" x14ac:dyDescent="0.25">
      <c r="C621" s="17"/>
    </row>
    <row r="622" spans="3:3" x14ac:dyDescent="0.25">
      <c r="C622" s="17"/>
    </row>
    <row r="623" spans="3:3" x14ac:dyDescent="0.25">
      <c r="C623" s="17"/>
    </row>
    <row r="624" spans="3:3" x14ac:dyDescent="0.25">
      <c r="C624" s="17"/>
    </row>
    <row r="625" spans="3:3" x14ac:dyDescent="0.25">
      <c r="C625" s="17"/>
    </row>
    <row r="626" spans="3:3" x14ac:dyDescent="0.25">
      <c r="C626" s="17"/>
    </row>
    <row r="627" spans="3:3" x14ac:dyDescent="0.25">
      <c r="C627" s="17"/>
    </row>
    <row r="628" spans="3:3" x14ac:dyDescent="0.25">
      <c r="C628" s="17"/>
    </row>
    <row r="629" spans="3:3" x14ac:dyDescent="0.25">
      <c r="C629" s="17"/>
    </row>
    <row r="630" spans="3:3" x14ac:dyDescent="0.25">
      <c r="C630" s="17"/>
    </row>
    <row r="631" spans="3:3" x14ac:dyDescent="0.25">
      <c r="C631" s="17"/>
    </row>
    <row r="632" spans="3:3" x14ac:dyDescent="0.25">
      <c r="C632" s="17"/>
    </row>
    <row r="633" spans="3:3" x14ac:dyDescent="0.25">
      <c r="C633" s="17"/>
    </row>
    <row r="634" spans="3:3" x14ac:dyDescent="0.25">
      <c r="C634" s="17"/>
    </row>
    <row r="635" spans="3:3" x14ac:dyDescent="0.25">
      <c r="C635" s="17"/>
    </row>
    <row r="636" spans="3:3" x14ac:dyDescent="0.25">
      <c r="C636" s="17"/>
    </row>
    <row r="637" spans="3:3" x14ac:dyDescent="0.25">
      <c r="C637" s="17"/>
    </row>
    <row r="638" spans="3:3" x14ac:dyDescent="0.25">
      <c r="C638" s="17"/>
    </row>
    <row r="639" spans="3:3" x14ac:dyDescent="0.25">
      <c r="C639" s="17"/>
    </row>
    <row r="640" spans="3:3" x14ac:dyDescent="0.25">
      <c r="C640" s="17"/>
    </row>
    <row r="641" spans="3:3" x14ac:dyDescent="0.25">
      <c r="C641" s="17"/>
    </row>
    <row r="642" spans="3:3" x14ac:dyDescent="0.25">
      <c r="C642" s="17"/>
    </row>
    <row r="643" spans="3:3" x14ac:dyDescent="0.25">
      <c r="C643" s="17"/>
    </row>
    <row r="644" spans="3:3" x14ac:dyDescent="0.25">
      <c r="C644" s="17"/>
    </row>
    <row r="645" spans="3:3" x14ac:dyDescent="0.25">
      <c r="C645" s="17"/>
    </row>
    <row r="646" spans="3:3" x14ac:dyDescent="0.25">
      <c r="C646" s="17"/>
    </row>
    <row r="647" spans="3:3" x14ac:dyDescent="0.25">
      <c r="C647" s="17"/>
    </row>
    <row r="648" spans="3:3" x14ac:dyDescent="0.25">
      <c r="C648" s="17"/>
    </row>
    <row r="649" spans="3:3" x14ac:dyDescent="0.25">
      <c r="C649" s="17"/>
    </row>
    <row r="650" spans="3:3" x14ac:dyDescent="0.25">
      <c r="C650" s="17"/>
    </row>
    <row r="651" spans="3:3" x14ac:dyDescent="0.25">
      <c r="C651" s="17"/>
    </row>
    <row r="652" spans="3:3" x14ac:dyDescent="0.25">
      <c r="C652" s="17"/>
    </row>
    <row r="653" spans="3:3" x14ac:dyDescent="0.25">
      <c r="C653" s="17"/>
    </row>
    <row r="654" spans="3:3" x14ac:dyDescent="0.25">
      <c r="C654" s="17"/>
    </row>
    <row r="655" spans="3:3" x14ac:dyDescent="0.25">
      <c r="C655" s="17"/>
    </row>
    <row r="656" spans="3:3" x14ac:dyDescent="0.25">
      <c r="C656" s="17"/>
    </row>
    <row r="657" spans="3:3" x14ac:dyDescent="0.25">
      <c r="C657" s="17"/>
    </row>
    <row r="658" spans="3:3" x14ac:dyDescent="0.25">
      <c r="C658" s="17"/>
    </row>
    <row r="659" spans="3:3" x14ac:dyDescent="0.25">
      <c r="C659" s="17"/>
    </row>
    <row r="660" spans="3:3" x14ac:dyDescent="0.25">
      <c r="C660" s="17"/>
    </row>
    <row r="661" spans="3:3" x14ac:dyDescent="0.25">
      <c r="C661" s="17"/>
    </row>
    <row r="662" spans="3:3" x14ac:dyDescent="0.25">
      <c r="C662" s="17"/>
    </row>
    <row r="663" spans="3:3" x14ac:dyDescent="0.25">
      <c r="C663" s="17"/>
    </row>
    <row r="664" spans="3:3" x14ac:dyDescent="0.25">
      <c r="C664" s="17"/>
    </row>
    <row r="665" spans="3:3" x14ac:dyDescent="0.25">
      <c r="C665" s="17"/>
    </row>
    <row r="666" spans="3:3" x14ac:dyDescent="0.25">
      <c r="C666" s="17"/>
    </row>
    <row r="667" spans="3:3" x14ac:dyDescent="0.25">
      <c r="C667" s="17"/>
    </row>
    <row r="668" spans="3:3" x14ac:dyDescent="0.25">
      <c r="C668" s="17"/>
    </row>
    <row r="669" spans="3:3" x14ac:dyDescent="0.25">
      <c r="C669" s="17"/>
    </row>
    <row r="670" spans="3:3" x14ac:dyDescent="0.25">
      <c r="C670" s="17"/>
    </row>
    <row r="671" spans="3:3" x14ac:dyDescent="0.25">
      <c r="C671" s="17"/>
    </row>
    <row r="672" spans="3:3" x14ac:dyDescent="0.25">
      <c r="C672" s="17"/>
    </row>
    <row r="673" spans="3:3" x14ac:dyDescent="0.25">
      <c r="C673" s="17"/>
    </row>
    <row r="674" spans="3:3" x14ac:dyDescent="0.25">
      <c r="C674" s="17"/>
    </row>
    <row r="675" spans="3:3" x14ac:dyDescent="0.25">
      <c r="C675" s="17"/>
    </row>
    <row r="676" spans="3:3" x14ac:dyDescent="0.25">
      <c r="C676" s="17"/>
    </row>
    <row r="677" spans="3:3" x14ac:dyDescent="0.25">
      <c r="C677" s="17"/>
    </row>
    <row r="678" spans="3:3" x14ac:dyDescent="0.25">
      <c r="C678" s="17"/>
    </row>
    <row r="679" spans="3:3" x14ac:dyDescent="0.25">
      <c r="C679" s="17"/>
    </row>
    <row r="680" spans="3:3" x14ac:dyDescent="0.25">
      <c r="C680" s="17"/>
    </row>
    <row r="681" spans="3:3" x14ac:dyDescent="0.25">
      <c r="C681" s="17"/>
    </row>
    <row r="682" spans="3:3" x14ac:dyDescent="0.25">
      <c r="C682" s="17"/>
    </row>
    <row r="683" spans="3:3" x14ac:dyDescent="0.25">
      <c r="C683" s="17"/>
    </row>
    <row r="684" spans="3:3" x14ac:dyDescent="0.25">
      <c r="C684" s="17"/>
    </row>
    <row r="685" spans="3:3" x14ac:dyDescent="0.25">
      <c r="C685" s="17"/>
    </row>
    <row r="686" spans="3:3" x14ac:dyDescent="0.25">
      <c r="C686" s="17"/>
    </row>
    <row r="687" spans="3:3" x14ac:dyDescent="0.25">
      <c r="C687" s="17"/>
    </row>
    <row r="688" spans="3:3" x14ac:dyDescent="0.25">
      <c r="C688" s="17"/>
    </row>
    <row r="689" spans="3:3" x14ac:dyDescent="0.25">
      <c r="C689" s="17"/>
    </row>
    <row r="690" spans="3:3" x14ac:dyDescent="0.25">
      <c r="C690" s="17"/>
    </row>
    <row r="691" spans="3:3" x14ac:dyDescent="0.25">
      <c r="C691" s="17"/>
    </row>
    <row r="692" spans="3:3" x14ac:dyDescent="0.25">
      <c r="C692" s="17"/>
    </row>
    <row r="693" spans="3:3" x14ac:dyDescent="0.25">
      <c r="C693" s="17"/>
    </row>
    <row r="694" spans="3:3" x14ac:dyDescent="0.25">
      <c r="C694" s="17"/>
    </row>
    <row r="695" spans="3:3" x14ac:dyDescent="0.25">
      <c r="C695" s="17"/>
    </row>
    <row r="696" spans="3:3" x14ac:dyDescent="0.25">
      <c r="C696" s="17"/>
    </row>
    <row r="697" spans="3:3" x14ac:dyDescent="0.25">
      <c r="C697" s="17"/>
    </row>
    <row r="698" spans="3:3" x14ac:dyDescent="0.25">
      <c r="C698" s="17"/>
    </row>
    <row r="699" spans="3:3" x14ac:dyDescent="0.25">
      <c r="C699" s="17"/>
    </row>
    <row r="700" spans="3:3" x14ac:dyDescent="0.25">
      <c r="C700" s="17"/>
    </row>
    <row r="701" spans="3:3" x14ac:dyDescent="0.25">
      <c r="C701" s="17"/>
    </row>
    <row r="702" spans="3:3" x14ac:dyDescent="0.25">
      <c r="C702" s="17"/>
    </row>
    <row r="703" spans="3:3" x14ac:dyDescent="0.25">
      <c r="C703" s="17"/>
    </row>
    <row r="704" spans="3:3" x14ac:dyDescent="0.25">
      <c r="C704" s="17"/>
    </row>
    <row r="705" spans="3:3" x14ac:dyDescent="0.25">
      <c r="C705" s="17"/>
    </row>
    <row r="706" spans="3:3" x14ac:dyDescent="0.25">
      <c r="C706" s="17"/>
    </row>
    <row r="707" spans="3:3" x14ac:dyDescent="0.25">
      <c r="C707" s="17"/>
    </row>
    <row r="708" spans="3:3" x14ac:dyDescent="0.25">
      <c r="C708" s="17"/>
    </row>
    <row r="709" spans="3:3" x14ac:dyDescent="0.25">
      <c r="C709" s="17"/>
    </row>
    <row r="710" spans="3:3" x14ac:dyDescent="0.25">
      <c r="C710" s="17"/>
    </row>
    <row r="711" spans="3:3" x14ac:dyDescent="0.25">
      <c r="C711" s="17"/>
    </row>
    <row r="712" spans="3:3" x14ac:dyDescent="0.25">
      <c r="C712" s="17"/>
    </row>
    <row r="713" spans="3:3" x14ac:dyDescent="0.25">
      <c r="C713" s="17"/>
    </row>
    <row r="714" spans="3:3" x14ac:dyDescent="0.25">
      <c r="C714" s="17"/>
    </row>
    <row r="715" spans="3:3" x14ac:dyDescent="0.25">
      <c r="C715" s="17"/>
    </row>
    <row r="716" spans="3:3" x14ac:dyDescent="0.25">
      <c r="C716" s="17"/>
    </row>
    <row r="717" spans="3:3" x14ac:dyDescent="0.25">
      <c r="C717" s="17"/>
    </row>
    <row r="718" spans="3:3" x14ac:dyDescent="0.25">
      <c r="C718" s="17"/>
    </row>
    <row r="719" spans="3:3" x14ac:dyDescent="0.25">
      <c r="C719" s="17"/>
    </row>
    <row r="720" spans="3:3" x14ac:dyDescent="0.25">
      <c r="C720" s="17"/>
    </row>
    <row r="721" spans="3:3" x14ac:dyDescent="0.25">
      <c r="C721" s="17"/>
    </row>
    <row r="722" spans="3:3" x14ac:dyDescent="0.25">
      <c r="C722" s="17"/>
    </row>
    <row r="723" spans="3:3" x14ac:dyDescent="0.25">
      <c r="C723" s="17"/>
    </row>
    <row r="724" spans="3:3" x14ac:dyDescent="0.25">
      <c r="C724" s="17"/>
    </row>
    <row r="725" spans="3:3" x14ac:dyDescent="0.25">
      <c r="C725" s="17"/>
    </row>
    <row r="726" spans="3:3" x14ac:dyDescent="0.25">
      <c r="C726" s="17"/>
    </row>
    <row r="727" spans="3:3" x14ac:dyDescent="0.25">
      <c r="C727" s="17"/>
    </row>
    <row r="728" spans="3:3" x14ac:dyDescent="0.25">
      <c r="C728" s="17"/>
    </row>
    <row r="729" spans="3:3" x14ac:dyDescent="0.25">
      <c r="C729" s="17"/>
    </row>
    <row r="730" spans="3:3" x14ac:dyDescent="0.25">
      <c r="C730" s="17"/>
    </row>
    <row r="731" spans="3:3" x14ac:dyDescent="0.25">
      <c r="C731" s="17"/>
    </row>
    <row r="732" spans="3:3" x14ac:dyDescent="0.25">
      <c r="C732" s="17"/>
    </row>
    <row r="733" spans="3:3" x14ac:dyDescent="0.25">
      <c r="C733" s="17"/>
    </row>
    <row r="734" spans="3:3" x14ac:dyDescent="0.25">
      <c r="C734" s="17"/>
    </row>
    <row r="735" spans="3:3" x14ac:dyDescent="0.25">
      <c r="C735" s="17"/>
    </row>
    <row r="736" spans="3:3" x14ac:dyDescent="0.25">
      <c r="C736" s="17"/>
    </row>
    <row r="737" spans="3:3" x14ac:dyDescent="0.25">
      <c r="C737" s="17"/>
    </row>
    <row r="738" spans="3:3" x14ac:dyDescent="0.25">
      <c r="C738" s="17"/>
    </row>
    <row r="739" spans="3:3" x14ac:dyDescent="0.25">
      <c r="C739" s="17"/>
    </row>
    <row r="740" spans="3:3" x14ac:dyDescent="0.25">
      <c r="C740" s="17"/>
    </row>
    <row r="741" spans="3:3" x14ac:dyDescent="0.25">
      <c r="C741" s="17"/>
    </row>
    <row r="742" spans="3:3" x14ac:dyDescent="0.25">
      <c r="C742" s="17"/>
    </row>
    <row r="743" spans="3:3" x14ac:dyDescent="0.25">
      <c r="C743" s="17"/>
    </row>
    <row r="744" spans="3:3" x14ac:dyDescent="0.25">
      <c r="C744" s="17"/>
    </row>
    <row r="745" spans="3:3" x14ac:dyDescent="0.25">
      <c r="C745" s="17"/>
    </row>
    <row r="746" spans="3:3" x14ac:dyDescent="0.25">
      <c r="C746" s="17"/>
    </row>
    <row r="747" spans="3:3" x14ac:dyDescent="0.25">
      <c r="C747" s="17"/>
    </row>
    <row r="748" spans="3:3" x14ac:dyDescent="0.25">
      <c r="C748" s="17"/>
    </row>
    <row r="749" spans="3:3" x14ac:dyDescent="0.25">
      <c r="C749" s="17"/>
    </row>
    <row r="750" spans="3:3" x14ac:dyDescent="0.25">
      <c r="C750" s="17"/>
    </row>
    <row r="751" spans="3:3" x14ac:dyDescent="0.25">
      <c r="C751" s="17"/>
    </row>
    <row r="752" spans="3:3" x14ac:dyDescent="0.25">
      <c r="C752" s="17"/>
    </row>
    <row r="753" spans="3:3" x14ac:dyDescent="0.25">
      <c r="C753" s="17"/>
    </row>
    <row r="754" spans="3:3" x14ac:dyDescent="0.25">
      <c r="C754" s="17"/>
    </row>
    <row r="755" spans="3:3" x14ac:dyDescent="0.25">
      <c r="C755" s="17"/>
    </row>
    <row r="756" spans="3:3" x14ac:dyDescent="0.25">
      <c r="C756" s="17"/>
    </row>
    <row r="757" spans="3:3" x14ac:dyDescent="0.25">
      <c r="C757" s="17"/>
    </row>
    <row r="758" spans="3:3" x14ac:dyDescent="0.25">
      <c r="C758" s="17"/>
    </row>
    <row r="759" spans="3:3" x14ac:dyDescent="0.25">
      <c r="C759" s="17"/>
    </row>
    <row r="760" spans="3:3" x14ac:dyDescent="0.25">
      <c r="C760" s="17"/>
    </row>
    <row r="761" spans="3:3" x14ac:dyDescent="0.25">
      <c r="C761" s="17"/>
    </row>
    <row r="762" spans="3:3" x14ac:dyDescent="0.25">
      <c r="C762" s="17"/>
    </row>
    <row r="763" spans="3:3" x14ac:dyDescent="0.25">
      <c r="C763" s="17"/>
    </row>
    <row r="764" spans="3:3" x14ac:dyDescent="0.25">
      <c r="C764" s="17"/>
    </row>
    <row r="765" spans="3:3" x14ac:dyDescent="0.25">
      <c r="C765" s="17"/>
    </row>
    <row r="766" spans="3:3" x14ac:dyDescent="0.25">
      <c r="C766" s="17"/>
    </row>
    <row r="767" spans="3:3" x14ac:dyDescent="0.25">
      <c r="C767" s="17"/>
    </row>
    <row r="768" spans="3:3" x14ac:dyDescent="0.25">
      <c r="C768" s="17"/>
    </row>
    <row r="769" spans="3:3" x14ac:dyDescent="0.25">
      <c r="C769" s="17"/>
    </row>
    <row r="770" spans="3:3" x14ac:dyDescent="0.25">
      <c r="C770" s="17"/>
    </row>
    <row r="771" spans="3:3" x14ac:dyDescent="0.25">
      <c r="C771" s="17"/>
    </row>
    <row r="772" spans="3:3" x14ac:dyDescent="0.25">
      <c r="C772" s="17"/>
    </row>
    <row r="773" spans="3:3" x14ac:dyDescent="0.25">
      <c r="C773" s="17"/>
    </row>
    <row r="774" spans="3:3" x14ac:dyDescent="0.25">
      <c r="C774" s="17"/>
    </row>
    <row r="775" spans="3:3" x14ac:dyDescent="0.25">
      <c r="C775" s="17"/>
    </row>
    <row r="776" spans="3:3" x14ac:dyDescent="0.25">
      <c r="C776" s="17"/>
    </row>
    <row r="777" spans="3:3" x14ac:dyDescent="0.25">
      <c r="C777" s="17"/>
    </row>
    <row r="778" spans="3:3" x14ac:dyDescent="0.25">
      <c r="C778" s="17"/>
    </row>
    <row r="779" spans="3:3" x14ac:dyDescent="0.25">
      <c r="C779" s="17"/>
    </row>
    <row r="780" spans="3:3" x14ac:dyDescent="0.25">
      <c r="C780" s="17"/>
    </row>
    <row r="781" spans="3:3" x14ac:dyDescent="0.25">
      <c r="C781" s="17"/>
    </row>
    <row r="782" spans="3:3" x14ac:dyDescent="0.25">
      <c r="C782" s="17"/>
    </row>
    <row r="783" spans="3:3" x14ac:dyDescent="0.25">
      <c r="C783" s="17"/>
    </row>
    <row r="784" spans="3:3" x14ac:dyDescent="0.25">
      <c r="C784" s="17"/>
    </row>
    <row r="785" spans="3:3" x14ac:dyDescent="0.25">
      <c r="C785" s="17"/>
    </row>
    <row r="786" spans="3:3" x14ac:dyDescent="0.25">
      <c r="C786" s="17"/>
    </row>
    <row r="787" spans="3:3" x14ac:dyDescent="0.25">
      <c r="C787" s="17"/>
    </row>
    <row r="788" spans="3:3" x14ac:dyDescent="0.25">
      <c r="C788" s="17"/>
    </row>
    <row r="789" spans="3:3" x14ac:dyDescent="0.25">
      <c r="C789" s="17"/>
    </row>
    <row r="790" spans="3:3" x14ac:dyDescent="0.25">
      <c r="C790" s="17"/>
    </row>
    <row r="791" spans="3:3" x14ac:dyDescent="0.25">
      <c r="C791" s="17"/>
    </row>
    <row r="792" spans="3:3" x14ac:dyDescent="0.25">
      <c r="C792" s="17"/>
    </row>
    <row r="793" spans="3:3" x14ac:dyDescent="0.25">
      <c r="C793" s="17"/>
    </row>
    <row r="794" spans="3:3" x14ac:dyDescent="0.25">
      <c r="C794" s="17"/>
    </row>
    <row r="795" spans="3:3" x14ac:dyDescent="0.25">
      <c r="C795" s="17"/>
    </row>
    <row r="796" spans="3:3" x14ac:dyDescent="0.25">
      <c r="C796" s="17"/>
    </row>
    <row r="797" spans="3:3" x14ac:dyDescent="0.25">
      <c r="C797" s="17"/>
    </row>
    <row r="798" spans="3:3" x14ac:dyDescent="0.25">
      <c r="C798" s="17"/>
    </row>
    <row r="799" spans="3:3" x14ac:dyDescent="0.25">
      <c r="C799" s="17"/>
    </row>
    <row r="800" spans="3:3" x14ac:dyDescent="0.25">
      <c r="C800" s="17"/>
    </row>
    <row r="801" spans="3:3" x14ac:dyDescent="0.25">
      <c r="C801" s="17"/>
    </row>
    <row r="802" spans="3:3" x14ac:dyDescent="0.25">
      <c r="C802" s="17"/>
    </row>
    <row r="803" spans="3:3" x14ac:dyDescent="0.25">
      <c r="C803" s="17"/>
    </row>
    <row r="804" spans="3:3" x14ac:dyDescent="0.25">
      <c r="C804" s="17"/>
    </row>
    <row r="805" spans="3:3" x14ac:dyDescent="0.25">
      <c r="C805" s="17"/>
    </row>
    <row r="806" spans="3:3" x14ac:dyDescent="0.25">
      <c r="C806" s="17"/>
    </row>
    <row r="807" spans="3:3" x14ac:dyDescent="0.25">
      <c r="C807" s="17"/>
    </row>
    <row r="808" spans="3:3" x14ac:dyDescent="0.25">
      <c r="C808" s="17"/>
    </row>
    <row r="809" spans="3:3" x14ac:dyDescent="0.25">
      <c r="C809" s="17"/>
    </row>
    <row r="810" spans="3:3" x14ac:dyDescent="0.25">
      <c r="C810" s="17"/>
    </row>
    <row r="811" spans="3:3" x14ac:dyDescent="0.25">
      <c r="C811" s="17"/>
    </row>
    <row r="812" spans="3:3" x14ac:dyDescent="0.25">
      <c r="C812" s="17"/>
    </row>
    <row r="813" spans="3:3" x14ac:dyDescent="0.25">
      <c r="C813" s="17"/>
    </row>
    <row r="814" spans="3:3" x14ac:dyDescent="0.25">
      <c r="C814" s="17"/>
    </row>
    <row r="815" spans="3:3" x14ac:dyDescent="0.25">
      <c r="C815" s="17"/>
    </row>
    <row r="816" spans="3:3" x14ac:dyDescent="0.25">
      <c r="C816" s="17"/>
    </row>
    <row r="817" spans="3:3" x14ac:dyDescent="0.25">
      <c r="C817" s="17"/>
    </row>
    <row r="818" spans="3:3" x14ac:dyDescent="0.25">
      <c r="C818" s="17"/>
    </row>
    <row r="819" spans="3:3" x14ac:dyDescent="0.25">
      <c r="C819" s="17"/>
    </row>
    <row r="820" spans="3:3" x14ac:dyDescent="0.25">
      <c r="C820" s="17"/>
    </row>
    <row r="821" spans="3:3" x14ac:dyDescent="0.25">
      <c r="C821" s="17"/>
    </row>
    <row r="822" spans="3:3" x14ac:dyDescent="0.25">
      <c r="C822" s="17"/>
    </row>
    <row r="823" spans="3:3" x14ac:dyDescent="0.25">
      <c r="C823" s="17"/>
    </row>
    <row r="824" spans="3:3" x14ac:dyDescent="0.25">
      <c r="C824" s="17"/>
    </row>
    <row r="825" spans="3:3" x14ac:dyDescent="0.25">
      <c r="C825" s="17"/>
    </row>
    <row r="826" spans="3:3" x14ac:dyDescent="0.25">
      <c r="C826" s="17"/>
    </row>
    <row r="827" spans="3:3" x14ac:dyDescent="0.25">
      <c r="C827" s="17"/>
    </row>
    <row r="828" spans="3:3" x14ac:dyDescent="0.25">
      <c r="C828" s="17"/>
    </row>
    <row r="829" spans="3:3" x14ac:dyDescent="0.25">
      <c r="C829" s="17"/>
    </row>
    <row r="830" spans="3:3" x14ac:dyDescent="0.25">
      <c r="C830" s="17"/>
    </row>
    <row r="831" spans="3:3" x14ac:dyDescent="0.25">
      <c r="C831" s="17"/>
    </row>
    <row r="832" spans="3:3" x14ac:dyDescent="0.25">
      <c r="C832" s="17"/>
    </row>
    <row r="833" spans="3:3" x14ac:dyDescent="0.25">
      <c r="C833" s="17"/>
    </row>
    <row r="834" spans="3:3" x14ac:dyDescent="0.25">
      <c r="C834" s="17"/>
    </row>
    <row r="835" spans="3:3" x14ac:dyDescent="0.25">
      <c r="C835" s="17"/>
    </row>
    <row r="836" spans="3:3" x14ac:dyDescent="0.25">
      <c r="C836" s="17"/>
    </row>
    <row r="837" spans="3:3" x14ac:dyDescent="0.25">
      <c r="C837" s="17"/>
    </row>
    <row r="838" spans="3:3" x14ac:dyDescent="0.25">
      <c r="C838" s="17"/>
    </row>
    <row r="839" spans="3:3" x14ac:dyDescent="0.25">
      <c r="C839" s="17"/>
    </row>
    <row r="840" spans="3:3" x14ac:dyDescent="0.25">
      <c r="C840" s="17"/>
    </row>
    <row r="841" spans="3:3" x14ac:dyDescent="0.25">
      <c r="C841" s="17"/>
    </row>
    <row r="842" spans="3:3" x14ac:dyDescent="0.25">
      <c r="C842" s="17"/>
    </row>
    <row r="843" spans="3:3" x14ac:dyDescent="0.25">
      <c r="C843" s="17"/>
    </row>
    <row r="844" spans="3:3" x14ac:dyDescent="0.25">
      <c r="C844" s="17"/>
    </row>
    <row r="845" spans="3:3" x14ac:dyDescent="0.25">
      <c r="C845" s="17"/>
    </row>
    <row r="846" spans="3:3" x14ac:dyDescent="0.25">
      <c r="C846" s="17"/>
    </row>
    <row r="847" spans="3:3" x14ac:dyDescent="0.25">
      <c r="C847" s="17"/>
    </row>
    <row r="848" spans="3:3" x14ac:dyDescent="0.25">
      <c r="C848" s="17"/>
    </row>
    <row r="849" spans="3:3" x14ac:dyDescent="0.25">
      <c r="C849" s="17"/>
    </row>
    <row r="850" spans="3:3" x14ac:dyDescent="0.25">
      <c r="C850" s="17"/>
    </row>
    <row r="851" spans="3:3" x14ac:dyDescent="0.25">
      <c r="C851" s="17"/>
    </row>
    <row r="852" spans="3:3" x14ac:dyDescent="0.25">
      <c r="C852" s="17"/>
    </row>
    <row r="853" spans="3:3" x14ac:dyDescent="0.25">
      <c r="C853" s="17"/>
    </row>
    <row r="854" spans="3:3" x14ac:dyDescent="0.25">
      <c r="C854" s="17"/>
    </row>
    <row r="855" spans="3:3" x14ac:dyDescent="0.25">
      <c r="C855" s="17"/>
    </row>
    <row r="856" spans="3:3" x14ac:dyDescent="0.25">
      <c r="C856" s="17"/>
    </row>
    <row r="857" spans="3:3" x14ac:dyDescent="0.25">
      <c r="C857" s="17"/>
    </row>
    <row r="858" spans="3:3" x14ac:dyDescent="0.25">
      <c r="C858" s="17"/>
    </row>
    <row r="859" spans="3:3" x14ac:dyDescent="0.25">
      <c r="C859" s="17"/>
    </row>
    <row r="860" spans="3:3" x14ac:dyDescent="0.25">
      <c r="C860" s="17"/>
    </row>
    <row r="861" spans="3:3" x14ac:dyDescent="0.25">
      <c r="C861" s="17"/>
    </row>
    <row r="862" spans="3:3" x14ac:dyDescent="0.25">
      <c r="C862" s="17"/>
    </row>
    <row r="863" spans="3:3" x14ac:dyDescent="0.25">
      <c r="C863" s="17"/>
    </row>
    <row r="864" spans="3:3" x14ac:dyDescent="0.25">
      <c r="C864" s="17"/>
    </row>
    <row r="865" spans="3:3" x14ac:dyDescent="0.25">
      <c r="C865" s="17"/>
    </row>
    <row r="866" spans="3:3" x14ac:dyDescent="0.25">
      <c r="C866" s="17"/>
    </row>
    <row r="867" spans="3:3" x14ac:dyDescent="0.25">
      <c r="C867" s="17"/>
    </row>
    <row r="868" spans="3:3" x14ac:dyDescent="0.25">
      <c r="C868" s="17"/>
    </row>
    <row r="869" spans="3:3" x14ac:dyDescent="0.25">
      <c r="C869" s="17"/>
    </row>
    <row r="870" spans="3:3" x14ac:dyDescent="0.25">
      <c r="C870" s="17"/>
    </row>
    <row r="871" spans="3:3" x14ac:dyDescent="0.25">
      <c r="C871" s="17"/>
    </row>
    <row r="872" spans="3:3" x14ac:dyDescent="0.25">
      <c r="C872" s="17"/>
    </row>
    <row r="873" spans="3:3" x14ac:dyDescent="0.25">
      <c r="C873" s="17"/>
    </row>
    <row r="874" spans="3:3" x14ac:dyDescent="0.25">
      <c r="C874" s="17"/>
    </row>
    <row r="875" spans="3:3" x14ac:dyDescent="0.25">
      <c r="C875" s="17"/>
    </row>
    <row r="876" spans="3:3" x14ac:dyDescent="0.25">
      <c r="C876" s="17"/>
    </row>
    <row r="877" spans="3:3" x14ac:dyDescent="0.25">
      <c r="C877" s="17"/>
    </row>
    <row r="878" spans="3:3" x14ac:dyDescent="0.25">
      <c r="C878" s="17"/>
    </row>
    <row r="879" spans="3:3" x14ac:dyDescent="0.25">
      <c r="C879" s="17"/>
    </row>
    <row r="880" spans="3:3" x14ac:dyDescent="0.25">
      <c r="C880" s="17"/>
    </row>
    <row r="881" spans="3:3" x14ac:dyDescent="0.25">
      <c r="C881" s="17"/>
    </row>
    <row r="882" spans="3:3" x14ac:dyDescent="0.25">
      <c r="C882" s="17"/>
    </row>
    <row r="883" spans="3:3" x14ac:dyDescent="0.25">
      <c r="C883" s="17"/>
    </row>
    <row r="884" spans="3:3" x14ac:dyDescent="0.25">
      <c r="C884" s="17"/>
    </row>
    <row r="885" spans="3:3" x14ac:dyDescent="0.25">
      <c r="C885" s="17"/>
    </row>
    <row r="886" spans="3:3" x14ac:dyDescent="0.25">
      <c r="C886" s="17"/>
    </row>
    <row r="887" spans="3:3" x14ac:dyDescent="0.25">
      <c r="C887" s="17"/>
    </row>
    <row r="888" spans="3:3" x14ac:dyDescent="0.25">
      <c r="C888" s="17"/>
    </row>
    <row r="889" spans="3:3" x14ac:dyDescent="0.25">
      <c r="C889" s="17"/>
    </row>
    <row r="890" spans="3:3" x14ac:dyDescent="0.25">
      <c r="C890" s="17"/>
    </row>
    <row r="891" spans="3:3" x14ac:dyDescent="0.25">
      <c r="C891" s="17"/>
    </row>
    <row r="892" spans="3:3" x14ac:dyDescent="0.25">
      <c r="C892" s="17"/>
    </row>
    <row r="893" spans="3:3" x14ac:dyDescent="0.25">
      <c r="C893" s="17"/>
    </row>
    <row r="894" spans="3:3" x14ac:dyDescent="0.25">
      <c r="C894" s="17"/>
    </row>
    <row r="895" spans="3:3" x14ac:dyDescent="0.25">
      <c r="C895" s="17"/>
    </row>
    <row r="896" spans="3:3" x14ac:dyDescent="0.25">
      <c r="C896" s="17"/>
    </row>
    <row r="897" spans="3:3" x14ac:dyDescent="0.25">
      <c r="C897" s="17"/>
    </row>
    <row r="898" spans="3:3" x14ac:dyDescent="0.25">
      <c r="C898" s="17"/>
    </row>
    <row r="899" spans="3:3" x14ac:dyDescent="0.25">
      <c r="C899" s="17"/>
    </row>
    <row r="900" spans="3:3" x14ac:dyDescent="0.25">
      <c r="C900" s="17"/>
    </row>
    <row r="901" spans="3:3" x14ac:dyDescent="0.25">
      <c r="C901" s="17"/>
    </row>
    <row r="902" spans="3:3" x14ac:dyDescent="0.25">
      <c r="C902" s="17"/>
    </row>
    <row r="903" spans="3:3" x14ac:dyDescent="0.25">
      <c r="C903" s="17"/>
    </row>
    <row r="904" spans="3:3" x14ac:dyDescent="0.25">
      <c r="C904" s="17"/>
    </row>
    <row r="905" spans="3:3" x14ac:dyDescent="0.25">
      <c r="C905" s="17"/>
    </row>
    <row r="906" spans="3:3" x14ac:dyDescent="0.25">
      <c r="C906" s="17"/>
    </row>
    <row r="907" spans="3:3" x14ac:dyDescent="0.25">
      <c r="C907" s="17"/>
    </row>
    <row r="908" spans="3:3" x14ac:dyDescent="0.25">
      <c r="C908" s="17"/>
    </row>
    <row r="909" spans="3:3" x14ac:dyDescent="0.25">
      <c r="C909" s="17"/>
    </row>
    <row r="910" spans="3:3" x14ac:dyDescent="0.25">
      <c r="C910" s="17"/>
    </row>
    <row r="911" spans="3:3" x14ac:dyDescent="0.25">
      <c r="C911" s="17"/>
    </row>
    <row r="912" spans="3:3" x14ac:dyDescent="0.25">
      <c r="C912" s="17"/>
    </row>
    <row r="913" spans="3:3" x14ac:dyDescent="0.25">
      <c r="C913" s="17"/>
    </row>
    <row r="914" spans="3:3" x14ac:dyDescent="0.25">
      <c r="C914" s="17"/>
    </row>
    <row r="915" spans="3:3" x14ac:dyDescent="0.25">
      <c r="C915" s="17"/>
    </row>
    <row r="916" spans="3:3" x14ac:dyDescent="0.25">
      <c r="C916" s="17"/>
    </row>
    <row r="917" spans="3:3" x14ac:dyDescent="0.25">
      <c r="C917" s="17"/>
    </row>
    <row r="918" spans="3:3" x14ac:dyDescent="0.25">
      <c r="C918" s="17"/>
    </row>
    <row r="919" spans="3:3" x14ac:dyDescent="0.25">
      <c r="C919" s="17"/>
    </row>
    <row r="920" spans="3:3" x14ac:dyDescent="0.25">
      <c r="C920" s="17"/>
    </row>
    <row r="921" spans="3:3" x14ac:dyDescent="0.25">
      <c r="C921" s="17"/>
    </row>
    <row r="922" spans="3:3" x14ac:dyDescent="0.25">
      <c r="C922" s="17"/>
    </row>
    <row r="923" spans="3:3" x14ac:dyDescent="0.25">
      <c r="C923" s="17"/>
    </row>
    <row r="924" spans="3:3" x14ac:dyDescent="0.25">
      <c r="C924" s="17"/>
    </row>
    <row r="925" spans="3:3" x14ac:dyDescent="0.25">
      <c r="C925" s="17"/>
    </row>
    <row r="926" spans="3:3" x14ac:dyDescent="0.25">
      <c r="C926" s="17"/>
    </row>
    <row r="927" spans="3:3" x14ac:dyDescent="0.25">
      <c r="C927" s="17"/>
    </row>
    <row r="928" spans="3:3" x14ac:dyDescent="0.25">
      <c r="C928" s="17"/>
    </row>
    <row r="929" spans="3:3" x14ac:dyDescent="0.25">
      <c r="C929" s="17"/>
    </row>
    <row r="930" spans="3:3" x14ac:dyDescent="0.25">
      <c r="C930" s="17"/>
    </row>
    <row r="931" spans="3:3" x14ac:dyDescent="0.25">
      <c r="C931" s="17"/>
    </row>
    <row r="932" spans="3:3" x14ac:dyDescent="0.25">
      <c r="C932" s="17"/>
    </row>
    <row r="933" spans="3:3" x14ac:dyDescent="0.25">
      <c r="C933" s="17"/>
    </row>
    <row r="934" spans="3:3" x14ac:dyDescent="0.25">
      <c r="C934" s="17"/>
    </row>
    <row r="935" spans="3:3" x14ac:dyDescent="0.25">
      <c r="C935" s="17"/>
    </row>
    <row r="936" spans="3:3" x14ac:dyDescent="0.25">
      <c r="C936" s="17"/>
    </row>
    <row r="937" spans="3:3" x14ac:dyDescent="0.25">
      <c r="C937" s="17"/>
    </row>
    <row r="938" spans="3:3" x14ac:dyDescent="0.25">
      <c r="C938" s="17"/>
    </row>
    <row r="939" spans="3:3" x14ac:dyDescent="0.25">
      <c r="C939" s="17"/>
    </row>
    <row r="940" spans="3:3" x14ac:dyDescent="0.25">
      <c r="C940" s="17"/>
    </row>
    <row r="941" spans="3:3" x14ac:dyDescent="0.25">
      <c r="C941" s="17"/>
    </row>
    <row r="942" spans="3:3" x14ac:dyDescent="0.25">
      <c r="C942" s="17"/>
    </row>
    <row r="943" spans="3:3" x14ac:dyDescent="0.25">
      <c r="C943" s="17"/>
    </row>
    <row r="944" spans="3:3" x14ac:dyDescent="0.25">
      <c r="C944" s="17"/>
    </row>
    <row r="945" spans="3:3" x14ac:dyDescent="0.25">
      <c r="C945" s="17"/>
    </row>
    <row r="946" spans="3:3" x14ac:dyDescent="0.25">
      <c r="C946" s="17"/>
    </row>
    <row r="947" spans="3:3" x14ac:dyDescent="0.25">
      <c r="C947" s="17"/>
    </row>
    <row r="948" spans="3:3" x14ac:dyDescent="0.25">
      <c r="C948" s="17"/>
    </row>
    <row r="949" spans="3:3" x14ac:dyDescent="0.25">
      <c r="C949" s="17"/>
    </row>
    <row r="950" spans="3:3" x14ac:dyDescent="0.25">
      <c r="C950" s="17"/>
    </row>
    <row r="951" spans="3:3" x14ac:dyDescent="0.25">
      <c r="C951" s="17"/>
    </row>
    <row r="952" spans="3:3" x14ac:dyDescent="0.25">
      <c r="C952" s="17"/>
    </row>
    <row r="953" spans="3:3" x14ac:dyDescent="0.25">
      <c r="C953" s="17"/>
    </row>
    <row r="954" spans="3:3" x14ac:dyDescent="0.25">
      <c r="C954" s="17"/>
    </row>
    <row r="955" spans="3:3" x14ac:dyDescent="0.25">
      <c r="C955" s="17"/>
    </row>
    <row r="956" spans="3:3" x14ac:dyDescent="0.25">
      <c r="C956" s="17"/>
    </row>
    <row r="957" spans="3:3" x14ac:dyDescent="0.25">
      <c r="C957" s="17"/>
    </row>
    <row r="958" spans="3:3" x14ac:dyDescent="0.25">
      <c r="C958" s="17"/>
    </row>
    <row r="959" spans="3:3" x14ac:dyDescent="0.25">
      <c r="C959" s="17"/>
    </row>
    <row r="960" spans="3:3" x14ac:dyDescent="0.25">
      <c r="C960" s="17"/>
    </row>
    <row r="961" spans="3:3" x14ac:dyDescent="0.25">
      <c r="C961" s="17"/>
    </row>
    <row r="962" spans="3:3" x14ac:dyDescent="0.25">
      <c r="C962" s="17"/>
    </row>
    <row r="963" spans="3:3" x14ac:dyDescent="0.25">
      <c r="C963" s="17"/>
    </row>
    <row r="964" spans="3:3" x14ac:dyDescent="0.25">
      <c r="C964" s="17"/>
    </row>
    <row r="965" spans="3:3" x14ac:dyDescent="0.25">
      <c r="C965" s="17"/>
    </row>
    <row r="966" spans="3:3" x14ac:dyDescent="0.25">
      <c r="C966" s="17"/>
    </row>
    <row r="967" spans="3:3" x14ac:dyDescent="0.25">
      <c r="C967" s="17"/>
    </row>
    <row r="968" spans="3:3" x14ac:dyDescent="0.25">
      <c r="C968" s="17"/>
    </row>
    <row r="969" spans="3:3" x14ac:dyDescent="0.25">
      <c r="C969" s="17"/>
    </row>
    <row r="970" spans="3:3" x14ac:dyDescent="0.25">
      <c r="C970" s="17"/>
    </row>
    <row r="971" spans="3:3" x14ac:dyDescent="0.25">
      <c r="C971" s="17"/>
    </row>
    <row r="972" spans="3:3" x14ac:dyDescent="0.25">
      <c r="C972" s="17"/>
    </row>
    <row r="973" spans="3:3" x14ac:dyDescent="0.25">
      <c r="C973" s="17"/>
    </row>
    <row r="974" spans="3:3" x14ac:dyDescent="0.25">
      <c r="C974" s="17"/>
    </row>
    <row r="975" spans="3:3" x14ac:dyDescent="0.25">
      <c r="C975" s="17"/>
    </row>
    <row r="976" spans="3:3" x14ac:dyDescent="0.25">
      <c r="C976" s="17"/>
    </row>
    <row r="977" spans="3:3" x14ac:dyDescent="0.25">
      <c r="C977" s="17"/>
    </row>
    <row r="978" spans="3:3" x14ac:dyDescent="0.25">
      <c r="C978" s="17"/>
    </row>
    <row r="979" spans="3:3" x14ac:dyDescent="0.25">
      <c r="C979" s="17"/>
    </row>
    <row r="980" spans="3:3" x14ac:dyDescent="0.25">
      <c r="C980" s="17"/>
    </row>
    <row r="981" spans="3:3" x14ac:dyDescent="0.25">
      <c r="C981" s="17"/>
    </row>
    <row r="982" spans="3:3" x14ac:dyDescent="0.25">
      <c r="C982" s="17"/>
    </row>
    <row r="983" spans="3:3" x14ac:dyDescent="0.25">
      <c r="C983" s="17"/>
    </row>
    <row r="984" spans="3:3" x14ac:dyDescent="0.25">
      <c r="C984" s="17"/>
    </row>
    <row r="985" spans="3:3" x14ac:dyDescent="0.25">
      <c r="C985" s="17"/>
    </row>
    <row r="986" spans="3:3" x14ac:dyDescent="0.25">
      <c r="C986" s="17"/>
    </row>
    <row r="987" spans="3:3" x14ac:dyDescent="0.25">
      <c r="C987" s="17"/>
    </row>
    <row r="988" spans="3:3" x14ac:dyDescent="0.25">
      <c r="C988" s="17"/>
    </row>
    <row r="989" spans="3:3" x14ac:dyDescent="0.25">
      <c r="C989" s="17"/>
    </row>
    <row r="990" spans="3:3" x14ac:dyDescent="0.25">
      <c r="C990" s="17"/>
    </row>
    <row r="991" spans="3:3" x14ac:dyDescent="0.25">
      <c r="C991" s="17"/>
    </row>
    <row r="992" spans="3:3" x14ac:dyDescent="0.25">
      <c r="C992" s="17"/>
    </row>
    <row r="993" spans="3:3" x14ac:dyDescent="0.25">
      <c r="C993" s="17"/>
    </row>
    <row r="994" spans="3:3" x14ac:dyDescent="0.25">
      <c r="C994" s="17"/>
    </row>
    <row r="995" spans="3:3" x14ac:dyDescent="0.25">
      <c r="C995" s="17"/>
    </row>
    <row r="996" spans="3:3" x14ac:dyDescent="0.25">
      <c r="C996" s="17"/>
    </row>
    <row r="997" spans="3:3" x14ac:dyDescent="0.25">
      <c r="C997" s="17"/>
    </row>
    <row r="998" spans="3:3" x14ac:dyDescent="0.25">
      <c r="C998" s="17"/>
    </row>
    <row r="999" spans="3:3" x14ac:dyDescent="0.25">
      <c r="C999" s="17"/>
    </row>
    <row r="1000" spans="3:3" x14ac:dyDescent="0.25">
      <c r="C1000" s="17"/>
    </row>
    <row r="1001" spans="3:3" x14ac:dyDescent="0.25">
      <c r="C1001" s="17"/>
    </row>
    <row r="1002" spans="3:3" x14ac:dyDescent="0.25">
      <c r="C1002" s="17"/>
    </row>
    <row r="1003" spans="3:3" x14ac:dyDescent="0.25">
      <c r="C1003" s="17"/>
    </row>
    <row r="1004" spans="3:3" x14ac:dyDescent="0.25">
      <c r="C1004" s="17"/>
    </row>
    <row r="1005" spans="3:3" x14ac:dyDescent="0.25">
      <c r="C1005" s="17"/>
    </row>
    <row r="1006" spans="3:3" x14ac:dyDescent="0.25">
      <c r="C1006" s="17"/>
    </row>
    <row r="1007" spans="3:3" x14ac:dyDescent="0.25">
      <c r="C1007" s="17"/>
    </row>
    <row r="1008" spans="3:3" x14ac:dyDescent="0.25">
      <c r="C1008" s="17"/>
    </row>
    <row r="1009" spans="3:3" x14ac:dyDescent="0.25">
      <c r="C1009" s="17"/>
    </row>
    <row r="1010" spans="3:3" x14ac:dyDescent="0.25">
      <c r="C1010" s="17"/>
    </row>
    <row r="1011" spans="3:3" x14ac:dyDescent="0.25">
      <c r="C1011" s="17"/>
    </row>
    <row r="1012" spans="3:3" x14ac:dyDescent="0.25">
      <c r="C1012" s="17"/>
    </row>
    <row r="1013" spans="3:3" x14ac:dyDescent="0.25">
      <c r="C1013" s="17"/>
    </row>
    <row r="1014" spans="3:3" x14ac:dyDescent="0.25">
      <c r="C1014" s="17"/>
    </row>
    <row r="1015" spans="3:3" x14ac:dyDescent="0.25">
      <c r="C1015" s="17"/>
    </row>
    <row r="1016" spans="3:3" x14ac:dyDescent="0.25">
      <c r="C1016" s="17"/>
    </row>
    <row r="1017" spans="3:3" x14ac:dyDescent="0.25">
      <c r="C1017" s="17"/>
    </row>
    <row r="1018" spans="3:3" x14ac:dyDescent="0.25">
      <c r="C1018" s="17"/>
    </row>
    <row r="1019" spans="3:3" x14ac:dyDescent="0.25">
      <c r="C1019" s="17"/>
    </row>
    <row r="1020" spans="3:3" x14ac:dyDescent="0.25">
      <c r="C1020" s="17"/>
    </row>
    <row r="1021" spans="3:3" x14ac:dyDescent="0.25">
      <c r="C1021" s="17"/>
    </row>
    <row r="1022" spans="3:3" x14ac:dyDescent="0.25">
      <c r="C1022" s="17"/>
    </row>
    <row r="1023" spans="3:3" x14ac:dyDescent="0.25">
      <c r="C1023" s="17"/>
    </row>
    <row r="1024" spans="3:3" x14ac:dyDescent="0.25">
      <c r="C1024" s="17"/>
    </row>
    <row r="1025" spans="3:3" x14ac:dyDescent="0.25">
      <c r="C1025" s="17"/>
    </row>
    <row r="1026" spans="3:3" x14ac:dyDescent="0.25">
      <c r="C1026" s="17"/>
    </row>
    <row r="1027" spans="3:3" x14ac:dyDescent="0.25">
      <c r="C1027" s="17"/>
    </row>
    <row r="1028" spans="3:3" x14ac:dyDescent="0.25">
      <c r="C1028" s="17"/>
    </row>
    <row r="1029" spans="3:3" x14ac:dyDescent="0.25">
      <c r="C1029" s="17"/>
    </row>
    <row r="1030" spans="3:3" x14ac:dyDescent="0.25">
      <c r="C1030" s="17"/>
    </row>
    <row r="1031" spans="3:3" x14ac:dyDescent="0.25">
      <c r="C1031" s="17"/>
    </row>
    <row r="1032" spans="3:3" x14ac:dyDescent="0.25">
      <c r="C1032" s="17"/>
    </row>
    <row r="1033" spans="3:3" x14ac:dyDescent="0.25">
      <c r="C1033" s="17"/>
    </row>
    <row r="1034" spans="3:3" x14ac:dyDescent="0.25">
      <c r="C1034" s="17"/>
    </row>
    <row r="1035" spans="3:3" x14ac:dyDescent="0.25">
      <c r="C1035" s="17"/>
    </row>
    <row r="1036" spans="3:3" x14ac:dyDescent="0.25">
      <c r="C1036" s="17"/>
    </row>
    <row r="1037" spans="3:3" x14ac:dyDescent="0.25">
      <c r="C1037" s="17"/>
    </row>
    <row r="1038" spans="3:3" x14ac:dyDescent="0.25">
      <c r="C1038" s="17"/>
    </row>
    <row r="1039" spans="3:3" x14ac:dyDescent="0.25">
      <c r="C1039" s="17"/>
    </row>
    <row r="1040" spans="3:3" x14ac:dyDescent="0.25">
      <c r="C1040" s="17"/>
    </row>
    <row r="1041" spans="3:3" x14ac:dyDescent="0.25">
      <c r="C1041" s="17"/>
    </row>
    <row r="1042" spans="3:3" x14ac:dyDescent="0.25">
      <c r="C1042" s="17"/>
    </row>
    <row r="1043" spans="3:3" x14ac:dyDescent="0.25">
      <c r="C1043" s="17"/>
    </row>
    <row r="1044" spans="3:3" x14ac:dyDescent="0.25">
      <c r="C1044" s="17"/>
    </row>
    <row r="1045" spans="3:3" x14ac:dyDescent="0.25">
      <c r="C1045" s="17"/>
    </row>
    <row r="1046" spans="3:3" x14ac:dyDescent="0.25">
      <c r="C1046" s="17"/>
    </row>
    <row r="1047" spans="3:3" x14ac:dyDescent="0.25">
      <c r="C1047" s="17"/>
    </row>
    <row r="1048" spans="3:3" x14ac:dyDescent="0.25">
      <c r="C1048" s="17"/>
    </row>
    <row r="1049" spans="3:3" x14ac:dyDescent="0.25">
      <c r="C1049" s="17"/>
    </row>
    <row r="1050" spans="3:3" x14ac:dyDescent="0.25">
      <c r="C1050" s="17"/>
    </row>
    <row r="1051" spans="3:3" x14ac:dyDescent="0.25">
      <c r="C1051" s="17"/>
    </row>
    <row r="1052" spans="3:3" x14ac:dyDescent="0.25">
      <c r="C1052" s="17"/>
    </row>
    <row r="1053" spans="3:3" x14ac:dyDescent="0.25">
      <c r="C1053" s="17"/>
    </row>
    <row r="1054" spans="3:3" x14ac:dyDescent="0.25">
      <c r="C1054" s="17"/>
    </row>
    <row r="1055" spans="3:3" x14ac:dyDescent="0.25">
      <c r="C1055" s="17"/>
    </row>
    <row r="1056" spans="3:3" x14ac:dyDescent="0.25">
      <c r="C1056" s="17"/>
    </row>
    <row r="1057" spans="3:3" x14ac:dyDescent="0.25">
      <c r="C1057" s="17"/>
    </row>
    <row r="1058" spans="3:3" x14ac:dyDescent="0.25">
      <c r="C1058" s="17"/>
    </row>
    <row r="1059" spans="3:3" x14ac:dyDescent="0.25">
      <c r="C1059" s="17"/>
    </row>
    <row r="1060" spans="3:3" x14ac:dyDescent="0.25">
      <c r="C1060" s="17"/>
    </row>
    <row r="1061" spans="3:3" x14ac:dyDescent="0.25">
      <c r="C1061" s="17"/>
    </row>
    <row r="1062" spans="3:3" x14ac:dyDescent="0.25">
      <c r="C1062" s="17"/>
    </row>
    <row r="1063" spans="3:3" x14ac:dyDescent="0.25">
      <c r="C1063" s="17"/>
    </row>
    <row r="1064" spans="3:3" x14ac:dyDescent="0.25">
      <c r="C1064" s="17"/>
    </row>
    <row r="1065" spans="3:3" x14ac:dyDescent="0.25">
      <c r="C1065" s="17"/>
    </row>
    <row r="1066" spans="3:3" x14ac:dyDescent="0.25">
      <c r="C1066" s="17"/>
    </row>
    <row r="1067" spans="3:3" x14ac:dyDescent="0.25">
      <c r="C1067" s="17"/>
    </row>
    <row r="1068" spans="3:3" x14ac:dyDescent="0.25">
      <c r="C1068" s="17"/>
    </row>
    <row r="1069" spans="3:3" x14ac:dyDescent="0.25">
      <c r="C1069" s="17"/>
    </row>
    <row r="1070" spans="3:3" x14ac:dyDescent="0.25">
      <c r="C1070" s="17"/>
    </row>
    <row r="1071" spans="3:3" x14ac:dyDescent="0.25">
      <c r="C1071" s="17"/>
    </row>
    <row r="1072" spans="3:3" x14ac:dyDescent="0.25">
      <c r="C1072" s="17"/>
    </row>
    <row r="1073" spans="3:3" x14ac:dyDescent="0.25">
      <c r="C1073" s="17"/>
    </row>
    <row r="1074" spans="3:3" x14ac:dyDescent="0.25">
      <c r="C1074" s="17"/>
    </row>
    <row r="1075" spans="3:3" x14ac:dyDescent="0.25">
      <c r="C1075" s="17"/>
    </row>
    <row r="1076" spans="3:3" x14ac:dyDescent="0.25">
      <c r="C1076" s="17"/>
    </row>
    <row r="1077" spans="3:3" x14ac:dyDescent="0.25">
      <c r="C1077" s="17"/>
    </row>
    <row r="1078" spans="3:3" x14ac:dyDescent="0.25">
      <c r="C1078" s="17"/>
    </row>
    <row r="1079" spans="3:3" x14ac:dyDescent="0.25">
      <c r="C1079" s="17"/>
    </row>
    <row r="1080" spans="3:3" x14ac:dyDescent="0.25">
      <c r="C1080" s="17"/>
    </row>
    <row r="1081" spans="3:3" x14ac:dyDescent="0.25">
      <c r="C1081" s="17"/>
    </row>
    <row r="1082" spans="3:3" x14ac:dyDescent="0.25">
      <c r="C1082" s="17"/>
    </row>
    <row r="1083" spans="3:3" x14ac:dyDescent="0.25">
      <c r="C1083" s="17"/>
    </row>
    <row r="1084" spans="3:3" x14ac:dyDescent="0.25">
      <c r="C1084" s="17"/>
    </row>
    <row r="1085" spans="3:3" x14ac:dyDescent="0.25">
      <c r="C1085" s="17"/>
    </row>
    <row r="1086" spans="3:3" x14ac:dyDescent="0.25">
      <c r="C1086" s="17"/>
    </row>
    <row r="1087" spans="3:3" x14ac:dyDescent="0.25">
      <c r="C1087" s="17"/>
    </row>
    <row r="1088" spans="3:3" x14ac:dyDescent="0.25">
      <c r="C1088" s="17"/>
    </row>
    <row r="1089" spans="3:3" x14ac:dyDescent="0.25">
      <c r="C1089" s="17"/>
    </row>
    <row r="1090" spans="3:3" x14ac:dyDescent="0.25">
      <c r="C1090" s="17"/>
    </row>
    <row r="1091" spans="3:3" x14ac:dyDescent="0.25">
      <c r="C1091" s="17"/>
    </row>
    <row r="1092" spans="3:3" x14ac:dyDescent="0.25">
      <c r="C1092" s="17"/>
    </row>
    <row r="1093" spans="3:3" x14ac:dyDescent="0.25">
      <c r="C1093" s="17"/>
    </row>
    <row r="1094" spans="3:3" x14ac:dyDescent="0.25">
      <c r="C1094" s="17"/>
    </row>
    <row r="1095" spans="3:3" x14ac:dyDescent="0.25">
      <c r="C1095" s="17"/>
    </row>
    <row r="1096" spans="3:3" x14ac:dyDescent="0.25">
      <c r="C1096" s="17"/>
    </row>
    <row r="1097" spans="3:3" x14ac:dyDescent="0.25">
      <c r="C1097" s="17"/>
    </row>
    <row r="1098" spans="3:3" x14ac:dyDescent="0.25">
      <c r="C1098" s="17"/>
    </row>
    <row r="1099" spans="3:3" x14ac:dyDescent="0.25">
      <c r="C1099" s="17"/>
    </row>
    <row r="1100" spans="3:3" x14ac:dyDescent="0.25">
      <c r="C1100" s="17"/>
    </row>
    <row r="1101" spans="3:3" x14ac:dyDescent="0.25">
      <c r="C1101" s="17"/>
    </row>
    <row r="1102" spans="3:3" x14ac:dyDescent="0.25">
      <c r="C1102" s="17"/>
    </row>
    <row r="1103" spans="3:3" x14ac:dyDescent="0.25">
      <c r="C1103" s="17"/>
    </row>
    <row r="1104" spans="3:3" x14ac:dyDescent="0.25">
      <c r="C1104" s="17"/>
    </row>
    <row r="1105" spans="3:3" x14ac:dyDescent="0.25">
      <c r="C1105" s="17"/>
    </row>
    <row r="1106" spans="3:3" x14ac:dyDescent="0.25">
      <c r="C1106" s="17"/>
    </row>
    <row r="1107" spans="3:3" x14ac:dyDescent="0.25">
      <c r="C1107" s="17"/>
    </row>
    <row r="1108" spans="3:3" x14ac:dyDescent="0.25">
      <c r="C1108" s="17"/>
    </row>
    <row r="1109" spans="3:3" x14ac:dyDescent="0.25">
      <c r="C1109" s="17"/>
    </row>
    <row r="1110" spans="3:3" x14ac:dyDescent="0.25">
      <c r="C1110" s="17"/>
    </row>
    <row r="1111" spans="3:3" x14ac:dyDescent="0.25">
      <c r="C1111" s="17"/>
    </row>
    <row r="1112" spans="3:3" x14ac:dyDescent="0.25">
      <c r="C1112" s="17"/>
    </row>
    <row r="1113" spans="3:3" x14ac:dyDescent="0.25">
      <c r="C1113" s="17"/>
    </row>
    <row r="1114" spans="3:3" x14ac:dyDescent="0.25">
      <c r="C1114" s="17"/>
    </row>
    <row r="1115" spans="3:3" x14ac:dyDescent="0.25">
      <c r="C1115" s="17"/>
    </row>
    <row r="1116" spans="3:3" x14ac:dyDescent="0.25">
      <c r="C1116" s="17"/>
    </row>
    <row r="1117" spans="3:3" x14ac:dyDescent="0.25">
      <c r="C1117" s="17"/>
    </row>
    <row r="1118" spans="3:3" x14ac:dyDescent="0.25">
      <c r="C1118" s="17"/>
    </row>
    <row r="1119" spans="3:3" x14ac:dyDescent="0.25">
      <c r="C1119" s="17"/>
    </row>
    <row r="1120" spans="3:3" x14ac:dyDescent="0.25">
      <c r="C1120" s="17"/>
    </row>
    <row r="1121" spans="3:3" x14ac:dyDescent="0.25">
      <c r="C1121" s="17"/>
    </row>
    <row r="1122" spans="3:3" x14ac:dyDescent="0.25">
      <c r="C1122" s="17"/>
    </row>
    <row r="1123" spans="3:3" x14ac:dyDescent="0.25">
      <c r="C1123" s="17"/>
    </row>
    <row r="1124" spans="3:3" x14ac:dyDescent="0.25">
      <c r="C1124" s="17"/>
    </row>
    <row r="1125" spans="3:3" x14ac:dyDescent="0.25">
      <c r="C1125" s="17"/>
    </row>
    <row r="1126" spans="3:3" x14ac:dyDescent="0.25">
      <c r="C1126" s="17"/>
    </row>
    <row r="1127" spans="3:3" x14ac:dyDescent="0.25">
      <c r="C1127" s="17"/>
    </row>
    <row r="1128" spans="3:3" x14ac:dyDescent="0.25">
      <c r="C1128" s="17"/>
    </row>
    <row r="1129" spans="3:3" x14ac:dyDescent="0.25">
      <c r="C1129" s="17"/>
    </row>
    <row r="1130" spans="3:3" x14ac:dyDescent="0.25">
      <c r="C1130" s="17"/>
    </row>
    <row r="1131" spans="3:3" x14ac:dyDescent="0.25">
      <c r="C1131" s="17"/>
    </row>
    <row r="1132" spans="3:3" x14ac:dyDescent="0.25">
      <c r="C1132" s="17"/>
    </row>
    <row r="1133" spans="3:3" x14ac:dyDescent="0.25">
      <c r="C1133" s="17"/>
    </row>
    <row r="1134" spans="3:3" x14ac:dyDescent="0.25">
      <c r="C1134" s="17"/>
    </row>
    <row r="1135" spans="3:3" x14ac:dyDescent="0.25">
      <c r="C1135" s="17"/>
    </row>
    <row r="1136" spans="3:3" x14ac:dyDescent="0.25">
      <c r="C1136" s="17"/>
    </row>
    <row r="1137" spans="3:3" x14ac:dyDescent="0.25">
      <c r="C1137" s="17"/>
    </row>
    <row r="1138" spans="3:3" x14ac:dyDescent="0.25">
      <c r="C1138" s="17"/>
    </row>
    <row r="1139" spans="3:3" x14ac:dyDescent="0.25">
      <c r="C1139" s="17"/>
    </row>
    <row r="1140" spans="3:3" x14ac:dyDescent="0.25">
      <c r="C1140" s="17"/>
    </row>
    <row r="1141" spans="3:3" x14ac:dyDescent="0.25">
      <c r="C1141" s="17"/>
    </row>
    <row r="1142" spans="3:3" x14ac:dyDescent="0.25">
      <c r="C1142" s="17"/>
    </row>
    <row r="1143" spans="3:3" x14ac:dyDescent="0.25">
      <c r="C1143" s="17"/>
    </row>
    <row r="1144" spans="3:3" x14ac:dyDescent="0.25">
      <c r="C1144" s="17"/>
    </row>
    <row r="1145" spans="3:3" x14ac:dyDescent="0.25">
      <c r="C1145" s="17"/>
    </row>
    <row r="1146" spans="3:3" x14ac:dyDescent="0.25">
      <c r="C1146" s="17"/>
    </row>
    <row r="1147" spans="3:3" x14ac:dyDescent="0.25">
      <c r="C1147" s="17"/>
    </row>
    <row r="1148" spans="3:3" x14ac:dyDescent="0.25">
      <c r="C1148" s="17"/>
    </row>
    <row r="1149" spans="3:3" x14ac:dyDescent="0.25">
      <c r="C1149" s="17"/>
    </row>
    <row r="1150" spans="3:3" x14ac:dyDescent="0.25">
      <c r="C1150" s="17"/>
    </row>
    <row r="1151" spans="3:3" x14ac:dyDescent="0.25">
      <c r="C1151" s="17"/>
    </row>
    <row r="1152" spans="3:3" x14ac:dyDescent="0.25">
      <c r="C1152" s="17"/>
    </row>
    <row r="1153" spans="3:3" x14ac:dyDescent="0.25">
      <c r="C1153" s="17"/>
    </row>
    <row r="1154" spans="3:3" x14ac:dyDescent="0.25">
      <c r="C1154" s="17"/>
    </row>
    <row r="1155" spans="3:3" x14ac:dyDescent="0.25">
      <c r="C1155" s="17"/>
    </row>
    <row r="1156" spans="3:3" x14ac:dyDescent="0.25">
      <c r="C1156" s="17"/>
    </row>
    <row r="1157" spans="3:3" x14ac:dyDescent="0.25">
      <c r="C1157" s="17"/>
    </row>
    <row r="1158" spans="3:3" x14ac:dyDescent="0.25">
      <c r="C1158" s="17"/>
    </row>
    <row r="1159" spans="3:3" x14ac:dyDescent="0.25">
      <c r="C1159" s="17"/>
    </row>
    <row r="1160" spans="3:3" x14ac:dyDescent="0.25">
      <c r="C1160" s="17"/>
    </row>
    <row r="1161" spans="3:3" x14ac:dyDescent="0.25">
      <c r="C1161" s="17"/>
    </row>
    <row r="1162" spans="3:3" x14ac:dyDescent="0.25">
      <c r="C1162" s="17"/>
    </row>
    <row r="1163" spans="3:3" x14ac:dyDescent="0.25">
      <c r="C1163" s="17"/>
    </row>
    <row r="1164" spans="3:3" x14ac:dyDescent="0.25">
      <c r="C1164" s="17"/>
    </row>
    <row r="1165" spans="3:3" x14ac:dyDescent="0.25">
      <c r="C1165" s="17"/>
    </row>
    <row r="1166" spans="3:3" x14ac:dyDescent="0.25">
      <c r="C1166" s="17"/>
    </row>
    <row r="1167" spans="3:3" x14ac:dyDescent="0.25">
      <c r="C1167" s="17"/>
    </row>
    <row r="1168" spans="3:3" x14ac:dyDescent="0.25">
      <c r="C1168" s="17"/>
    </row>
    <row r="1169" spans="3:3" x14ac:dyDescent="0.25">
      <c r="C1169" s="17"/>
    </row>
    <row r="1170" spans="3:3" x14ac:dyDescent="0.25">
      <c r="C1170" s="17"/>
    </row>
    <row r="1171" spans="3:3" x14ac:dyDescent="0.25">
      <c r="C1171" s="17"/>
    </row>
    <row r="1172" spans="3:3" x14ac:dyDescent="0.25">
      <c r="C1172" s="17"/>
    </row>
    <row r="1173" spans="3:3" x14ac:dyDescent="0.25">
      <c r="C1173" s="17"/>
    </row>
    <row r="1174" spans="3:3" x14ac:dyDescent="0.25">
      <c r="C1174" s="17"/>
    </row>
    <row r="1175" spans="3:3" x14ac:dyDescent="0.25">
      <c r="C1175" s="17"/>
    </row>
    <row r="1176" spans="3:3" x14ac:dyDescent="0.25">
      <c r="C1176" s="17"/>
    </row>
    <row r="1177" spans="3:3" x14ac:dyDescent="0.25">
      <c r="C1177" s="17"/>
    </row>
    <row r="1178" spans="3:3" x14ac:dyDescent="0.25">
      <c r="C1178" s="17"/>
    </row>
    <row r="1179" spans="3:3" x14ac:dyDescent="0.25">
      <c r="C1179" s="17"/>
    </row>
    <row r="1180" spans="3:3" x14ac:dyDescent="0.25">
      <c r="C1180" s="17"/>
    </row>
    <row r="1181" spans="3:3" x14ac:dyDescent="0.25">
      <c r="C1181" s="17"/>
    </row>
    <row r="1182" spans="3:3" x14ac:dyDescent="0.25">
      <c r="C1182" s="17"/>
    </row>
    <row r="1183" spans="3:3" x14ac:dyDescent="0.25">
      <c r="C1183" s="17"/>
    </row>
    <row r="1184" spans="3:3" x14ac:dyDescent="0.25">
      <c r="C1184" s="17"/>
    </row>
    <row r="1185" spans="3:3" x14ac:dyDescent="0.25">
      <c r="C1185" s="17"/>
    </row>
    <row r="1186" spans="3:3" x14ac:dyDescent="0.25">
      <c r="C1186" s="17"/>
    </row>
    <row r="1187" spans="3:3" x14ac:dyDescent="0.25">
      <c r="C1187" s="17"/>
    </row>
    <row r="1188" spans="3:3" x14ac:dyDescent="0.25">
      <c r="C1188" s="17"/>
    </row>
    <row r="1189" spans="3:3" x14ac:dyDescent="0.25">
      <c r="C1189" s="17"/>
    </row>
    <row r="1190" spans="3:3" x14ac:dyDescent="0.25">
      <c r="C1190" s="17"/>
    </row>
    <row r="1191" spans="3:3" x14ac:dyDescent="0.25">
      <c r="C1191" s="17"/>
    </row>
    <row r="1192" spans="3:3" x14ac:dyDescent="0.25">
      <c r="C1192" s="17"/>
    </row>
    <row r="1193" spans="3:3" x14ac:dyDescent="0.25">
      <c r="C1193" s="17"/>
    </row>
    <row r="1194" spans="3:3" x14ac:dyDescent="0.25">
      <c r="C1194" s="17"/>
    </row>
    <row r="1195" spans="3:3" x14ac:dyDescent="0.25">
      <c r="C1195" s="17"/>
    </row>
    <row r="1196" spans="3:3" x14ac:dyDescent="0.25">
      <c r="C1196" s="17"/>
    </row>
    <row r="1197" spans="3:3" x14ac:dyDescent="0.25">
      <c r="C1197" s="17"/>
    </row>
    <row r="1198" spans="3:3" x14ac:dyDescent="0.25">
      <c r="C1198" s="17"/>
    </row>
    <row r="1199" spans="3:3" x14ac:dyDescent="0.25">
      <c r="C1199" s="17"/>
    </row>
    <row r="1200" spans="3:3" x14ac:dyDescent="0.25">
      <c r="C1200" s="17"/>
    </row>
    <row r="1201" spans="3:3" x14ac:dyDescent="0.25">
      <c r="C1201" s="17"/>
    </row>
    <row r="1202" spans="3:3" x14ac:dyDescent="0.25">
      <c r="C1202" s="17"/>
    </row>
    <row r="1203" spans="3:3" x14ac:dyDescent="0.25">
      <c r="C1203" s="17"/>
    </row>
    <row r="1204" spans="3:3" x14ac:dyDescent="0.25">
      <c r="C1204" s="17"/>
    </row>
    <row r="1205" spans="3:3" x14ac:dyDescent="0.25">
      <c r="C1205" s="17"/>
    </row>
    <row r="1206" spans="3:3" x14ac:dyDescent="0.25">
      <c r="C1206" s="17"/>
    </row>
    <row r="1207" spans="3:3" x14ac:dyDescent="0.25">
      <c r="C1207" s="17"/>
    </row>
    <row r="1208" spans="3:3" x14ac:dyDescent="0.25">
      <c r="C1208" s="17"/>
    </row>
    <row r="1209" spans="3:3" x14ac:dyDescent="0.25">
      <c r="C1209" s="17"/>
    </row>
    <row r="1210" spans="3:3" x14ac:dyDescent="0.25">
      <c r="C1210" s="17"/>
    </row>
    <row r="1211" spans="3:3" x14ac:dyDescent="0.25">
      <c r="C1211" s="17"/>
    </row>
    <row r="1212" spans="3:3" x14ac:dyDescent="0.25">
      <c r="C1212" s="17"/>
    </row>
    <row r="1213" spans="3:3" x14ac:dyDescent="0.25">
      <c r="C1213" s="17"/>
    </row>
    <row r="1214" spans="3:3" x14ac:dyDescent="0.25">
      <c r="C1214" s="17"/>
    </row>
    <row r="1215" spans="3:3" x14ac:dyDescent="0.25">
      <c r="C1215" s="17"/>
    </row>
    <row r="1216" spans="3:3" x14ac:dyDescent="0.25">
      <c r="C1216" s="17"/>
    </row>
    <row r="1217" spans="3:3" x14ac:dyDescent="0.25">
      <c r="C1217" s="17"/>
    </row>
    <row r="1218" spans="3:3" x14ac:dyDescent="0.25">
      <c r="C1218" s="17"/>
    </row>
    <row r="1219" spans="3:3" x14ac:dyDescent="0.25">
      <c r="C1219" s="17"/>
    </row>
    <row r="1220" spans="3:3" x14ac:dyDescent="0.25">
      <c r="C1220" s="17"/>
    </row>
    <row r="1221" spans="3:3" x14ac:dyDescent="0.25">
      <c r="C1221" s="17"/>
    </row>
    <row r="1222" spans="3:3" x14ac:dyDescent="0.25">
      <c r="C1222" s="17"/>
    </row>
    <row r="1223" spans="3:3" x14ac:dyDescent="0.25">
      <c r="C1223" s="17"/>
    </row>
    <row r="1224" spans="3:3" x14ac:dyDescent="0.25">
      <c r="C1224" s="17"/>
    </row>
    <row r="1225" spans="3:3" x14ac:dyDescent="0.25">
      <c r="C1225" s="17"/>
    </row>
    <row r="1226" spans="3:3" x14ac:dyDescent="0.25">
      <c r="C1226" s="17"/>
    </row>
    <row r="1227" spans="3:3" x14ac:dyDescent="0.25">
      <c r="C1227" s="17"/>
    </row>
    <row r="1228" spans="3:3" x14ac:dyDescent="0.25">
      <c r="C1228" s="17"/>
    </row>
    <row r="1229" spans="3:3" x14ac:dyDescent="0.25">
      <c r="C1229" s="17"/>
    </row>
    <row r="1230" spans="3:3" x14ac:dyDescent="0.25">
      <c r="C1230" s="17"/>
    </row>
    <row r="1231" spans="3:3" x14ac:dyDescent="0.25">
      <c r="C1231" s="17"/>
    </row>
    <row r="1232" spans="3:3" x14ac:dyDescent="0.25">
      <c r="C1232" s="17"/>
    </row>
    <row r="1233" spans="3:3" x14ac:dyDescent="0.25">
      <c r="C1233" s="17"/>
    </row>
    <row r="1234" spans="3:3" x14ac:dyDescent="0.25">
      <c r="C1234" s="17"/>
    </row>
    <row r="1235" spans="3:3" x14ac:dyDescent="0.25">
      <c r="C1235" s="17"/>
    </row>
    <row r="1236" spans="3:3" x14ac:dyDescent="0.25">
      <c r="C1236" s="17"/>
    </row>
    <row r="1237" spans="3:3" x14ac:dyDescent="0.25">
      <c r="C1237" s="17"/>
    </row>
    <row r="1238" spans="3:3" x14ac:dyDescent="0.25">
      <c r="C1238" s="17"/>
    </row>
    <row r="1239" spans="3:3" x14ac:dyDescent="0.25">
      <c r="C1239" s="17"/>
    </row>
    <row r="1240" spans="3:3" x14ac:dyDescent="0.25">
      <c r="C1240" s="17"/>
    </row>
    <row r="1241" spans="3:3" x14ac:dyDescent="0.25">
      <c r="C1241" s="17"/>
    </row>
    <row r="1242" spans="3:3" x14ac:dyDescent="0.25">
      <c r="C1242" s="17"/>
    </row>
    <row r="1243" spans="3:3" x14ac:dyDescent="0.25">
      <c r="C1243" s="17"/>
    </row>
    <row r="1244" spans="3:3" x14ac:dyDescent="0.25">
      <c r="C1244" s="17"/>
    </row>
    <row r="1245" spans="3:3" x14ac:dyDescent="0.25">
      <c r="C1245" s="17"/>
    </row>
    <row r="1246" spans="3:3" x14ac:dyDescent="0.25">
      <c r="C1246" s="17"/>
    </row>
    <row r="1247" spans="3:3" x14ac:dyDescent="0.25">
      <c r="C1247" s="17"/>
    </row>
    <row r="1248" spans="3:3" x14ac:dyDescent="0.25">
      <c r="C1248" s="17"/>
    </row>
    <row r="1249" spans="3:3" x14ac:dyDescent="0.25">
      <c r="C1249" s="17"/>
    </row>
    <row r="1250" spans="3:3" x14ac:dyDescent="0.25">
      <c r="C1250" s="17"/>
    </row>
    <row r="1251" spans="3:3" x14ac:dyDescent="0.25">
      <c r="C1251" s="17"/>
    </row>
    <row r="1252" spans="3:3" x14ac:dyDescent="0.25">
      <c r="C1252" s="17"/>
    </row>
    <row r="1253" spans="3:3" x14ac:dyDescent="0.25">
      <c r="C1253" s="17"/>
    </row>
    <row r="1254" spans="3:3" x14ac:dyDescent="0.25">
      <c r="C1254" s="17"/>
    </row>
    <row r="1255" spans="3:3" x14ac:dyDescent="0.25">
      <c r="C1255" s="17"/>
    </row>
    <row r="1256" spans="3:3" x14ac:dyDescent="0.25">
      <c r="C1256" s="17"/>
    </row>
    <row r="1257" spans="3:3" x14ac:dyDescent="0.25">
      <c r="C1257" s="17"/>
    </row>
    <row r="1258" spans="3:3" x14ac:dyDescent="0.25">
      <c r="C1258" s="17"/>
    </row>
    <row r="1259" spans="3:3" x14ac:dyDescent="0.25">
      <c r="C1259" s="17"/>
    </row>
    <row r="1260" spans="3:3" x14ac:dyDescent="0.25">
      <c r="C1260" s="17"/>
    </row>
    <row r="1261" spans="3:3" x14ac:dyDescent="0.25">
      <c r="C1261" s="17"/>
    </row>
    <row r="1262" spans="3:3" x14ac:dyDescent="0.25">
      <c r="C1262" s="17"/>
    </row>
    <row r="1263" spans="3:3" x14ac:dyDescent="0.25">
      <c r="C1263" s="17"/>
    </row>
    <row r="1264" spans="3:3" x14ac:dyDescent="0.25">
      <c r="C1264" s="17"/>
    </row>
    <row r="1265" spans="3:3" x14ac:dyDescent="0.25">
      <c r="C1265" s="17"/>
    </row>
    <row r="1266" spans="3:3" x14ac:dyDescent="0.25">
      <c r="C1266" s="17"/>
    </row>
    <row r="1267" spans="3:3" x14ac:dyDescent="0.25">
      <c r="C1267" s="17"/>
    </row>
    <row r="1268" spans="3:3" x14ac:dyDescent="0.25">
      <c r="C1268" s="17"/>
    </row>
    <row r="1269" spans="3:3" x14ac:dyDescent="0.25">
      <c r="C1269" s="17"/>
    </row>
    <row r="1270" spans="3:3" x14ac:dyDescent="0.25">
      <c r="C1270" s="17"/>
    </row>
    <row r="1271" spans="3:3" x14ac:dyDescent="0.25">
      <c r="C1271" s="17"/>
    </row>
    <row r="1272" spans="3:3" x14ac:dyDescent="0.25">
      <c r="C1272" s="17"/>
    </row>
    <row r="1273" spans="3:3" x14ac:dyDescent="0.25">
      <c r="C1273" s="17"/>
    </row>
    <row r="1274" spans="3:3" x14ac:dyDescent="0.25">
      <c r="C1274" s="17"/>
    </row>
    <row r="1275" spans="3:3" x14ac:dyDescent="0.25">
      <c r="C1275" s="17"/>
    </row>
    <row r="1276" spans="3:3" x14ac:dyDescent="0.25">
      <c r="C1276" s="17"/>
    </row>
    <row r="1277" spans="3:3" x14ac:dyDescent="0.25">
      <c r="C1277" s="17"/>
    </row>
    <row r="1278" spans="3:3" x14ac:dyDescent="0.25">
      <c r="C1278" s="17"/>
    </row>
    <row r="1279" spans="3:3" x14ac:dyDescent="0.25">
      <c r="C1279" s="17"/>
    </row>
    <row r="1280" spans="3:3" x14ac:dyDescent="0.25">
      <c r="C1280" s="17"/>
    </row>
    <row r="1281" spans="3:3" x14ac:dyDescent="0.25">
      <c r="C1281" s="17"/>
    </row>
    <row r="1282" spans="3:3" x14ac:dyDescent="0.25">
      <c r="C1282" s="17"/>
    </row>
    <row r="1283" spans="3:3" x14ac:dyDescent="0.25">
      <c r="C1283" s="17"/>
    </row>
    <row r="1284" spans="3:3" x14ac:dyDescent="0.25">
      <c r="C1284" s="17"/>
    </row>
    <row r="1285" spans="3:3" x14ac:dyDescent="0.25">
      <c r="C1285" s="17"/>
    </row>
    <row r="1286" spans="3:3" x14ac:dyDescent="0.25">
      <c r="C1286" s="17"/>
    </row>
    <row r="1287" spans="3:3" x14ac:dyDescent="0.25">
      <c r="C1287" s="17"/>
    </row>
    <row r="1288" spans="3:3" x14ac:dyDescent="0.25">
      <c r="C1288" s="17"/>
    </row>
    <row r="1289" spans="3:3" x14ac:dyDescent="0.25">
      <c r="C1289" s="17"/>
    </row>
    <row r="1290" spans="3:3" x14ac:dyDescent="0.25">
      <c r="C1290" s="17"/>
    </row>
    <row r="1291" spans="3:3" x14ac:dyDescent="0.25">
      <c r="C1291" s="17"/>
    </row>
    <row r="1292" spans="3:3" x14ac:dyDescent="0.25">
      <c r="C1292" s="17"/>
    </row>
    <row r="1293" spans="3:3" x14ac:dyDescent="0.25">
      <c r="C1293" s="17"/>
    </row>
    <row r="1294" spans="3:3" x14ac:dyDescent="0.25">
      <c r="C1294" s="17"/>
    </row>
    <row r="1295" spans="3:3" x14ac:dyDescent="0.25">
      <c r="C1295" s="17"/>
    </row>
    <row r="1296" spans="3:3" x14ac:dyDescent="0.25">
      <c r="C1296" s="17"/>
    </row>
    <row r="1297" spans="3:3" x14ac:dyDescent="0.25">
      <c r="C1297" s="17"/>
    </row>
    <row r="1298" spans="3:3" x14ac:dyDescent="0.25">
      <c r="C1298" s="17"/>
    </row>
    <row r="1299" spans="3:3" x14ac:dyDescent="0.25">
      <c r="C1299" s="17"/>
    </row>
    <row r="1300" spans="3:3" x14ac:dyDescent="0.25">
      <c r="C1300" s="17"/>
    </row>
    <row r="1301" spans="3:3" x14ac:dyDescent="0.25">
      <c r="C1301" s="17"/>
    </row>
    <row r="1302" spans="3:3" x14ac:dyDescent="0.25">
      <c r="C1302" s="17"/>
    </row>
    <row r="1303" spans="3:3" x14ac:dyDescent="0.25">
      <c r="C1303" s="17"/>
    </row>
    <row r="1304" spans="3:3" x14ac:dyDescent="0.25">
      <c r="C1304" s="17"/>
    </row>
    <row r="1305" spans="3:3" x14ac:dyDescent="0.25">
      <c r="C1305" s="17"/>
    </row>
    <row r="1306" spans="3:3" x14ac:dyDescent="0.25">
      <c r="C1306" s="17"/>
    </row>
    <row r="1307" spans="3:3" x14ac:dyDescent="0.25">
      <c r="C1307" s="17"/>
    </row>
    <row r="1308" spans="3:3" x14ac:dyDescent="0.25">
      <c r="C1308" s="17"/>
    </row>
    <row r="1309" spans="3:3" x14ac:dyDescent="0.25">
      <c r="C1309" s="17"/>
    </row>
    <row r="1310" spans="3:3" x14ac:dyDescent="0.25">
      <c r="C1310" s="17"/>
    </row>
    <row r="1311" spans="3:3" x14ac:dyDescent="0.25">
      <c r="C1311" s="17"/>
    </row>
    <row r="1312" spans="3:3" x14ac:dyDescent="0.25">
      <c r="C1312" s="17"/>
    </row>
    <row r="1313" spans="3:3" x14ac:dyDescent="0.25">
      <c r="C1313" s="17"/>
    </row>
    <row r="1314" spans="3:3" x14ac:dyDescent="0.25">
      <c r="C1314" s="17"/>
    </row>
    <row r="1315" spans="3:3" x14ac:dyDescent="0.25">
      <c r="C1315" s="17"/>
    </row>
    <row r="1316" spans="3:3" x14ac:dyDescent="0.25">
      <c r="C1316" s="17"/>
    </row>
    <row r="1317" spans="3:3" x14ac:dyDescent="0.25">
      <c r="C1317" s="17"/>
    </row>
    <row r="1318" spans="3:3" x14ac:dyDescent="0.25">
      <c r="C1318" s="17"/>
    </row>
    <row r="1319" spans="3:3" x14ac:dyDescent="0.25">
      <c r="C1319" s="17"/>
    </row>
    <row r="1320" spans="3:3" x14ac:dyDescent="0.25">
      <c r="C1320" s="17"/>
    </row>
    <row r="1321" spans="3:3" x14ac:dyDescent="0.25">
      <c r="C1321" s="17"/>
    </row>
    <row r="1322" spans="3:3" x14ac:dyDescent="0.25">
      <c r="C1322" s="17"/>
    </row>
    <row r="1323" spans="3:3" x14ac:dyDescent="0.25">
      <c r="C1323" s="17"/>
    </row>
    <row r="1324" spans="3:3" x14ac:dyDescent="0.25">
      <c r="C1324" s="17"/>
    </row>
    <row r="1325" spans="3:3" x14ac:dyDescent="0.25">
      <c r="C1325" s="17"/>
    </row>
    <row r="1326" spans="3:3" x14ac:dyDescent="0.25">
      <c r="C1326" s="17"/>
    </row>
    <row r="1327" spans="3:3" x14ac:dyDescent="0.25">
      <c r="C1327" s="17"/>
    </row>
    <row r="1328" spans="3:3" x14ac:dyDescent="0.25">
      <c r="C1328" s="17"/>
    </row>
    <row r="1329" spans="3:3" x14ac:dyDescent="0.25">
      <c r="C1329" s="17"/>
    </row>
    <row r="1330" spans="3:3" x14ac:dyDescent="0.25">
      <c r="C1330" s="17"/>
    </row>
    <row r="1331" spans="3:3" x14ac:dyDescent="0.25">
      <c r="C1331" s="17"/>
    </row>
    <row r="1332" spans="3:3" x14ac:dyDescent="0.25">
      <c r="C1332" s="17"/>
    </row>
    <row r="1333" spans="3:3" x14ac:dyDescent="0.25">
      <c r="C1333" s="17"/>
    </row>
    <row r="1334" spans="3:3" x14ac:dyDescent="0.25">
      <c r="C1334" s="17"/>
    </row>
    <row r="1335" spans="3:3" x14ac:dyDescent="0.25">
      <c r="C1335" s="17"/>
    </row>
    <row r="1336" spans="3:3" x14ac:dyDescent="0.25">
      <c r="C1336" s="17"/>
    </row>
    <row r="1337" spans="3:3" x14ac:dyDescent="0.25">
      <c r="C1337" s="17"/>
    </row>
    <row r="1338" spans="3:3" x14ac:dyDescent="0.25">
      <c r="C1338" s="17"/>
    </row>
    <row r="1339" spans="3:3" x14ac:dyDescent="0.25">
      <c r="C1339" s="17"/>
    </row>
    <row r="1340" spans="3:3" x14ac:dyDescent="0.25">
      <c r="C1340" s="17"/>
    </row>
    <row r="1341" spans="3:3" x14ac:dyDescent="0.25">
      <c r="C1341" s="17"/>
    </row>
    <row r="1342" spans="3:3" x14ac:dyDescent="0.25">
      <c r="C1342" s="17"/>
    </row>
    <row r="1343" spans="3:3" x14ac:dyDescent="0.25">
      <c r="C1343" s="17"/>
    </row>
    <row r="1344" spans="3:3" x14ac:dyDescent="0.25">
      <c r="C1344" s="17"/>
    </row>
    <row r="1345" spans="3:3" x14ac:dyDescent="0.25">
      <c r="C1345" s="17"/>
    </row>
    <row r="1346" spans="3:3" x14ac:dyDescent="0.25">
      <c r="C1346" s="17"/>
    </row>
    <row r="1347" spans="3:3" x14ac:dyDescent="0.25">
      <c r="C1347" s="17"/>
    </row>
    <row r="1348" spans="3:3" x14ac:dyDescent="0.25">
      <c r="C1348" s="17"/>
    </row>
    <row r="1349" spans="3:3" x14ac:dyDescent="0.25">
      <c r="C1349" s="17"/>
    </row>
    <row r="1350" spans="3:3" x14ac:dyDescent="0.25">
      <c r="C1350" s="17"/>
    </row>
    <row r="1351" spans="3:3" x14ac:dyDescent="0.25">
      <c r="C1351" s="17"/>
    </row>
    <row r="1352" spans="3:3" x14ac:dyDescent="0.25">
      <c r="C1352" s="17"/>
    </row>
    <row r="1353" spans="3:3" x14ac:dyDescent="0.25">
      <c r="C1353" s="17"/>
    </row>
    <row r="1354" spans="3:3" x14ac:dyDescent="0.25">
      <c r="C1354" s="17"/>
    </row>
    <row r="1355" spans="3:3" x14ac:dyDescent="0.25">
      <c r="C1355" s="17"/>
    </row>
    <row r="1356" spans="3:3" x14ac:dyDescent="0.25">
      <c r="C1356" s="17"/>
    </row>
    <row r="1357" spans="3:3" x14ac:dyDescent="0.25">
      <c r="C1357" s="17"/>
    </row>
    <row r="1358" spans="3:3" x14ac:dyDescent="0.25">
      <c r="C1358" s="17"/>
    </row>
    <row r="1359" spans="3:3" x14ac:dyDescent="0.25">
      <c r="C1359" s="17"/>
    </row>
    <row r="1360" spans="3:3" x14ac:dyDescent="0.25">
      <c r="C1360" s="17"/>
    </row>
    <row r="1361" spans="3:3" x14ac:dyDescent="0.25">
      <c r="C1361" s="17"/>
    </row>
    <row r="1362" spans="3:3" x14ac:dyDescent="0.25">
      <c r="C1362" s="17"/>
    </row>
    <row r="1363" spans="3:3" x14ac:dyDescent="0.25">
      <c r="C1363" s="17"/>
    </row>
    <row r="1364" spans="3:3" x14ac:dyDescent="0.25">
      <c r="C1364" s="17"/>
    </row>
    <row r="1365" spans="3:3" x14ac:dyDescent="0.25">
      <c r="C1365" s="17"/>
    </row>
    <row r="1366" spans="3:3" x14ac:dyDescent="0.25">
      <c r="C1366" s="17"/>
    </row>
    <row r="1367" spans="3:3" x14ac:dyDescent="0.25">
      <c r="C1367" s="17"/>
    </row>
    <row r="1368" spans="3:3" x14ac:dyDescent="0.25">
      <c r="C1368" s="17"/>
    </row>
    <row r="1369" spans="3:3" x14ac:dyDescent="0.25">
      <c r="C1369" s="17"/>
    </row>
    <row r="1370" spans="3:3" x14ac:dyDescent="0.25">
      <c r="C1370" s="17"/>
    </row>
    <row r="1371" spans="3:3" x14ac:dyDescent="0.25">
      <c r="C1371" s="17"/>
    </row>
    <row r="1372" spans="3:3" x14ac:dyDescent="0.25">
      <c r="C1372" s="17"/>
    </row>
    <row r="1373" spans="3:3" x14ac:dyDescent="0.25">
      <c r="C1373" s="17"/>
    </row>
    <row r="1374" spans="3:3" x14ac:dyDescent="0.25">
      <c r="C1374" s="17"/>
    </row>
    <row r="1375" spans="3:3" x14ac:dyDescent="0.25">
      <c r="C1375" s="17"/>
    </row>
    <row r="1376" spans="3:3" x14ac:dyDescent="0.25">
      <c r="C1376" s="17"/>
    </row>
    <row r="1377" spans="3:3" x14ac:dyDescent="0.25">
      <c r="C1377" s="17"/>
    </row>
    <row r="1378" spans="3:3" x14ac:dyDescent="0.25">
      <c r="C1378" s="17"/>
    </row>
    <row r="1379" spans="3:3" x14ac:dyDescent="0.25">
      <c r="C1379" s="17"/>
    </row>
    <row r="1380" spans="3:3" x14ac:dyDescent="0.25">
      <c r="C1380" s="17"/>
    </row>
    <row r="1381" spans="3:3" x14ac:dyDescent="0.25">
      <c r="C1381" s="17"/>
    </row>
    <row r="1382" spans="3:3" x14ac:dyDescent="0.25">
      <c r="C1382" s="17"/>
    </row>
    <row r="1383" spans="3:3" x14ac:dyDescent="0.25">
      <c r="C1383" s="17"/>
    </row>
    <row r="1384" spans="3:3" x14ac:dyDescent="0.25">
      <c r="C1384" s="17"/>
    </row>
    <row r="1385" spans="3:3" x14ac:dyDescent="0.25">
      <c r="C1385" s="17"/>
    </row>
    <row r="1386" spans="3:3" x14ac:dyDescent="0.25">
      <c r="C1386" s="17"/>
    </row>
    <row r="1387" spans="3:3" x14ac:dyDescent="0.25">
      <c r="C1387" s="17"/>
    </row>
    <row r="1388" spans="3:3" x14ac:dyDescent="0.25">
      <c r="C1388" s="17"/>
    </row>
    <row r="1389" spans="3:3" x14ac:dyDescent="0.25">
      <c r="C1389" s="17"/>
    </row>
    <row r="1390" spans="3:3" x14ac:dyDescent="0.25">
      <c r="C1390" s="17"/>
    </row>
    <row r="1391" spans="3:3" x14ac:dyDescent="0.25">
      <c r="C1391" s="17"/>
    </row>
    <row r="1392" spans="3:3" x14ac:dyDescent="0.25">
      <c r="C1392" s="17"/>
    </row>
    <row r="1393" spans="3:3" x14ac:dyDescent="0.25">
      <c r="C1393" s="17"/>
    </row>
    <row r="1394" spans="3:3" x14ac:dyDescent="0.25">
      <c r="C1394" s="17"/>
    </row>
    <row r="1395" spans="3:3" x14ac:dyDescent="0.25">
      <c r="C1395" s="17"/>
    </row>
    <row r="1396" spans="3:3" x14ac:dyDescent="0.25">
      <c r="C1396" s="17"/>
    </row>
    <row r="1397" spans="3:3" x14ac:dyDescent="0.25">
      <c r="C1397" s="17"/>
    </row>
    <row r="1398" spans="3:3" x14ac:dyDescent="0.25">
      <c r="C1398" s="17"/>
    </row>
    <row r="1399" spans="3:3" x14ac:dyDescent="0.25">
      <c r="C1399" s="17"/>
    </row>
    <row r="1400" spans="3:3" x14ac:dyDescent="0.25">
      <c r="C1400" s="17"/>
    </row>
    <row r="1401" spans="3:3" x14ac:dyDescent="0.25">
      <c r="C1401" s="17"/>
    </row>
    <row r="1402" spans="3:3" x14ac:dyDescent="0.25">
      <c r="C1402" s="17"/>
    </row>
    <row r="1403" spans="3:3" x14ac:dyDescent="0.25">
      <c r="C1403" s="17"/>
    </row>
    <row r="1404" spans="3:3" x14ac:dyDescent="0.25">
      <c r="C1404" s="17"/>
    </row>
    <row r="1405" spans="3:3" x14ac:dyDescent="0.25">
      <c r="C1405" s="17"/>
    </row>
    <row r="1406" spans="3:3" x14ac:dyDescent="0.25">
      <c r="C1406" s="17"/>
    </row>
    <row r="1407" spans="3:3" x14ac:dyDescent="0.25">
      <c r="C1407" s="17"/>
    </row>
    <row r="1408" spans="3:3" x14ac:dyDescent="0.25">
      <c r="C1408" s="17"/>
    </row>
    <row r="1409" spans="3:3" x14ac:dyDescent="0.25">
      <c r="C1409" s="17"/>
    </row>
    <row r="1410" spans="3:3" x14ac:dyDescent="0.25">
      <c r="C1410" s="17"/>
    </row>
    <row r="1411" spans="3:3" x14ac:dyDescent="0.25">
      <c r="C1411" s="17"/>
    </row>
    <row r="1412" spans="3:3" x14ac:dyDescent="0.25">
      <c r="C1412" s="17"/>
    </row>
    <row r="1413" spans="3:3" x14ac:dyDescent="0.25">
      <c r="C1413" s="17"/>
    </row>
    <row r="1414" spans="3:3" x14ac:dyDescent="0.25">
      <c r="C1414" s="17"/>
    </row>
    <row r="1415" spans="3:3" x14ac:dyDescent="0.25">
      <c r="C1415" s="17"/>
    </row>
    <row r="1416" spans="3:3" x14ac:dyDescent="0.25">
      <c r="C1416" s="17"/>
    </row>
    <row r="1417" spans="3:3" x14ac:dyDescent="0.25">
      <c r="C1417" s="17"/>
    </row>
    <row r="1418" spans="3:3" x14ac:dyDescent="0.25">
      <c r="C1418" s="17"/>
    </row>
    <row r="1419" spans="3:3" x14ac:dyDescent="0.25">
      <c r="C1419" s="17"/>
    </row>
    <row r="1420" spans="3:3" x14ac:dyDescent="0.25">
      <c r="C1420" s="17"/>
    </row>
    <row r="1421" spans="3:3" x14ac:dyDescent="0.25">
      <c r="C1421" s="17"/>
    </row>
    <row r="1422" spans="3:3" x14ac:dyDescent="0.25">
      <c r="C1422" s="17"/>
    </row>
    <row r="1423" spans="3:3" x14ac:dyDescent="0.25">
      <c r="C1423" s="17"/>
    </row>
    <row r="1424" spans="3:3" x14ac:dyDescent="0.25">
      <c r="C1424" s="17"/>
    </row>
    <row r="1425" spans="3:3" x14ac:dyDescent="0.25">
      <c r="C1425" s="17"/>
    </row>
    <row r="1426" spans="3:3" x14ac:dyDescent="0.25">
      <c r="C1426" s="17"/>
    </row>
    <row r="1427" spans="3:3" x14ac:dyDescent="0.25">
      <c r="C1427" s="17"/>
    </row>
    <row r="1428" spans="3:3" x14ac:dyDescent="0.25">
      <c r="C1428" s="17"/>
    </row>
    <row r="1429" spans="3:3" x14ac:dyDescent="0.25">
      <c r="C1429" s="17"/>
    </row>
    <row r="1430" spans="3:3" x14ac:dyDescent="0.25">
      <c r="C1430" s="17"/>
    </row>
    <row r="1431" spans="3:3" x14ac:dyDescent="0.25">
      <c r="C1431" s="17"/>
    </row>
    <row r="1432" spans="3:3" x14ac:dyDescent="0.25">
      <c r="C1432" s="17"/>
    </row>
    <row r="1433" spans="3:3" x14ac:dyDescent="0.25">
      <c r="C1433" s="17"/>
    </row>
    <row r="1434" spans="3:3" x14ac:dyDescent="0.25">
      <c r="C1434" s="17"/>
    </row>
    <row r="1435" spans="3:3" x14ac:dyDescent="0.25">
      <c r="C1435" s="17"/>
    </row>
    <row r="1436" spans="3:3" x14ac:dyDescent="0.25">
      <c r="C1436" s="17"/>
    </row>
    <row r="1437" spans="3:3" x14ac:dyDescent="0.25">
      <c r="C1437" s="17"/>
    </row>
    <row r="1438" spans="3:3" x14ac:dyDescent="0.25">
      <c r="C1438" s="17"/>
    </row>
    <row r="1439" spans="3:3" x14ac:dyDescent="0.25">
      <c r="C1439" s="17"/>
    </row>
    <row r="1440" spans="3:3" x14ac:dyDescent="0.25">
      <c r="C1440" s="17"/>
    </row>
    <row r="1441" spans="3:3" x14ac:dyDescent="0.25">
      <c r="C1441" s="17"/>
    </row>
    <row r="1442" spans="3:3" x14ac:dyDescent="0.25">
      <c r="C1442" s="17"/>
    </row>
    <row r="1443" spans="3:3" x14ac:dyDescent="0.25">
      <c r="C1443" s="17"/>
    </row>
    <row r="1444" spans="3:3" x14ac:dyDescent="0.25">
      <c r="C1444" s="17"/>
    </row>
    <row r="1445" spans="3:3" x14ac:dyDescent="0.25">
      <c r="C1445" s="17"/>
    </row>
    <row r="1446" spans="3:3" x14ac:dyDescent="0.25">
      <c r="C1446" s="17"/>
    </row>
    <row r="1447" spans="3:3" x14ac:dyDescent="0.25">
      <c r="C1447" s="17"/>
    </row>
    <row r="1448" spans="3:3" x14ac:dyDescent="0.25">
      <c r="C1448" s="17"/>
    </row>
    <row r="1449" spans="3:3" x14ac:dyDescent="0.25">
      <c r="C1449" s="17"/>
    </row>
    <row r="1450" spans="3:3" x14ac:dyDescent="0.25">
      <c r="C1450" s="17"/>
    </row>
    <row r="1451" spans="3:3" x14ac:dyDescent="0.25">
      <c r="C1451" s="17"/>
    </row>
    <row r="1452" spans="3:3" x14ac:dyDescent="0.25">
      <c r="C1452" s="17"/>
    </row>
    <row r="1453" spans="3:3" x14ac:dyDescent="0.25">
      <c r="C1453" s="17"/>
    </row>
    <row r="1454" spans="3:3" x14ac:dyDescent="0.25">
      <c r="C1454" s="17"/>
    </row>
    <row r="1455" spans="3:3" x14ac:dyDescent="0.25">
      <c r="C1455" s="17"/>
    </row>
    <row r="1456" spans="3:3" x14ac:dyDescent="0.25">
      <c r="C1456" s="17"/>
    </row>
    <row r="1457" spans="3:3" x14ac:dyDescent="0.25">
      <c r="C1457" s="17"/>
    </row>
    <row r="1458" spans="3:3" x14ac:dyDescent="0.25">
      <c r="C1458" s="17"/>
    </row>
    <row r="1459" spans="3:3" x14ac:dyDescent="0.25">
      <c r="C1459" s="17"/>
    </row>
    <row r="1460" spans="3:3" x14ac:dyDescent="0.25">
      <c r="C1460" s="17"/>
    </row>
    <row r="1461" spans="3:3" x14ac:dyDescent="0.25">
      <c r="C1461" s="17"/>
    </row>
    <row r="1462" spans="3:3" x14ac:dyDescent="0.25">
      <c r="C1462" s="17"/>
    </row>
    <row r="1463" spans="3:3" x14ac:dyDescent="0.25">
      <c r="C1463" s="17"/>
    </row>
    <row r="1464" spans="3:3" x14ac:dyDescent="0.25">
      <c r="C1464" s="17"/>
    </row>
    <row r="1465" spans="3:3" x14ac:dyDescent="0.25">
      <c r="C1465" s="17"/>
    </row>
    <row r="1466" spans="3:3" x14ac:dyDescent="0.25">
      <c r="C1466" s="17"/>
    </row>
    <row r="1467" spans="3:3" x14ac:dyDescent="0.25">
      <c r="C1467" s="17"/>
    </row>
    <row r="1468" spans="3:3" x14ac:dyDescent="0.25">
      <c r="C1468" s="17"/>
    </row>
    <row r="1469" spans="3:3" x14ac:dyDescent="0.25">
      <c r="C1469" s="17"/>
    </row>
    <row r="1470" spans="3:3" x14ac:dyDescent="0.25">
      <c r="C1470" s="17"/>
    </row>
    <row r="1471" spans="3:3" x14ac:dyDescent="0.25">
      <c r="C1471" s="17"/>
    </row>
    <row r="1472" spans="3:3" x14ac:dyDescent="0.25">
      <c r="C1472" s="17"/>
    </row>
    <row r="1473" spans="3:3" x14ac:dyDescent="0.25">
      <c r="C1473" s="17"/>
    </row>
    <row r="1474" spans="3:3" x14ac:dyDescent="0.25">
      <c r="C1474" s="17"/>
    </row>
    <row r="1475" spans="3:3" x14ac:dyDescent="0.25">
      <c r="C1475" s="17"/>
    </row>
    <row r="1476" spans="3:3" x14ac:dyDescent="0.25">
      <c r="C1476" s="17"/>
    </row>
    <row r="1477" spans="3:3" x14ac:dyDescent="0.25">
      <c r="C1477" s="17"/>
    </row>
    <row r="1478" spans="3:3" x14ac:dyDescent="0.25">
      <c r="C1478" s="17"/>
    </row>
    <row r="1479" spans="3:3" x14ac:dyDescent="0.25">
      <c r="C1479" s="17"/>
    </row>
    <row r="1480" spans="3:3" x14ac:dyDescent="0.25">
      <c r="C1480" s="17"/>
    </row>
    <row r="1481" spans="3:3" x14ac:dyDescent="0.25">
      <c r="C1481" s="17"/>
    </row>
    <row r="1482" spans="3:3" x14ac:dyDescent="0.25">
      <c r="C1482" s="17"/>
    </row>
    <row r="1483" spans="3:3" x14ac:dyDescent="0.25">
      <c r="C1483" s="17"/>
    </row>
    <row r="1484" spans="3:3" x14ac:dyDescent="0.25">
      <c r="C1484" s="17"/>
    </row>
    <row r="1485" spans="3:3" x14ac:dyDescent="0.25">
      <c r="C1485" s="17"/>
    </row>
    <row r="1486" spans="3:3" x14ac:dyDescent="0.25">
      <c r="C1486" s="17"/>
    </row>
    <row r="1487" spans="3:3" x14ac:dyDescent="0.25">
      <c r="C1487" s="17"/>
    </row>
    <row r="1488" spans="3:3" x14ac:dyDescent="0.25">
      <c r="C1488" s="17"/>
    </row>
    <row r="1489" spans="3:3" x14ac:dyDescent="0.25">
      <c r="C1489" s="17"/>
    </row>
    <row r="1490" spans="3:3" x14ac:dyDescent="0.25">
      <c r="C1490" s="17"/>
    </row>
    <row r="1491" spans="3:3" x14ac:dyDescent="0.25">
      <c r="C1491" s="17"/>
    </row>
    <row r="1492" spans="3:3" x14ac:dyDescent="0.25">
      <c r="C1492" s="17"/>
    </row>
    <row r="1493" spans="3:3" x14ac:dyDescent="0.25">
      <c r="C1493" s="17"/>
    </row>
    <row r="1494" spans="3:3" x14ac:dyDescent="0.25">
      <c r="C1494" s="17"/>
    </row>
    <row r="1495" spans="3:3" x14ac:dyDescent="0.25">
      <c r="C1495" s="17"/>
    </row>
    <row r="1496" spans="3:3" x14ac:dyDescent="0.25">
      <c r="C1496" s="17"/>
    </row>
    <row r="1497" spans="3:3" x14ac:dyDescent="0.25">
      <c r="C1497" s="17"/>
    </row>
    <row r="1498" spans="3:3" x14ac:dyDescent="0.25">
      <c r="C1498" s="17"/>
    </row>
    <row r="1499" spans="3:3" x14ac:dyDescent="0.25">
      <c r="C1499" s="17"/>
    </row>
    <row r="1500" spans="3:3" x14ac:dyDescent="0.25">
      <c r="C1500" s="17"/>
    </row>
    <row r="1501" spans="3:3" x14ac:dyDescent="0.25">
      <c r="C1501" s="17"/>
    </row>
    <row r="1502" spans="3:3" x14ac:dyDescent="0.25">
      <c r="C1502" s="17"/>
    </row>
    <row r="1503" spans="3:3" x14ac:dyDescent="0.25">
      <c r="C1503" s="17"/>
    </row>
    <row r="1504" spans="3:3" x14ac:dyDescent="0.25">
      <c r="C1504" s="17"/>
    </row>
    <row r="1505" spans="3:3" x14ac:dyDescent="0.25">
      <c r="C1505" s="17"/>
    </row>
    <row r="1506" spans="3:3" x14ac:dyDescent="0.25">
      <c r="C1506" s="17"/>
    </row>
    <row r="1507" spans="3:3" x14ac:dyDescent="0.25">
      <c r="C1507" s="17"/>
    </row>
    <row r="1508" spans="3:3" x14ac:dyDescent="0.25">
      <c r="C1508" s="17"/>
    </row>
    <row r="1509" spans="3:3" x14ac:dyDescent="0.25">
      <c r="C1509" s="17"/>
    </row>
    <row r="1510" spans="3:3" x14ac:dyDescent="0.25">
      <c r="C1510" s="17"/>
    </row>
    <row r="1511" spans="3:3" x14ac:dyDescent="0.25">
      <c r="C1511" s="17"/>
    </row>
    <row r="1512" spans="3:3" x14ac:dyDescent="0.25">
      <c r="C1512" s="17"/>
    </row>
    <row r="1513" spans="3:3" x14ac:dyDescent="0.25">
      <c r="C1513" s="17"/>
    </row>
    <row r="1514" spans="3:3" x14ac:dyDescent="0.25">
      <c r="C1514" s="17"/>
    </row>
    <row r="1515" spans="3:3" x14ac:dyDescent="0.25">
      <c r="C1515" s="17"/>
    </row>
    <row r="1516" spans="3:3" x14ac:dyDescent="0.25">
      <c r="C1516" s="17"/>
    </row>
    <row r="1517" spans="3:3" x14ac:dyDescent="0.25">
      <c r="C1517" s="17"/>
    </row>
    <row r="1518" spans="3:3" x14ac:dyDescent="0.25">
      <c r="C1518" s="17"/>
    </row>
    <row r="1519" spans="3:3" x14ac:dyDescent="0.25">
      <c r="C1519" s="17"/>
    </row>
    <row r="1520" spans="3:3" x14ac:dyDescent="0.25">
      <c r="C1520" s="17"/>
    </row>
    <row r="1521" spans="3:3" x14ac:dyDescent="0.25">
      <c r="C1521" s="17"/>
    </row>
    <row r="1522" spans="3:3" x14ac:dyDescent="0.25">
      <c r="C1522" s="17"/>
    </row>
    <row r="1523" spans="3:3" x14ac:dyDescent="0.25">
      <c r="C1523" s="17"/>
    </row>
    <row r="1524" spans="3:3" x14ac:dyDescent="0.25">
      <c r="C1524" s="17"/>
    </row>
    <row r="1525" spans="3:3" x14ac:dyDescent="0.25">
      <c r="C1525" s="17"/>
    </row>
    <row r="1526" spans="3:3" x14ac:dyDescent="0.25">
      <c r="C1526" s="17"/>
    </row>
    <row r="1527" spans="3:3" x14ac:dyDescent="0.25">
      <c r="C1527" s="17"/>
    </row>
    <row r="1528" spans="3:3" x14ac:dyDescent="0.25">
      <c r="C1528" s="17"/>
    </row>
    <row r="1529" spans="3:3" x14ac:dyDescent="0.25">
      <c r="C1529" s="17"/>
    </row>
    <row r="1530" spans="3:3" x14ac:dyDescent="0.25">
      <c r="C1530" s="17"/>
    </row>
    <row r="1531" spans="3:3" x14ac:dyDescent="0.25">
      <c r="C1531" s="17"/>
    </row>
    <row r="1532" spans="3:3" x14ac:dyDescent="0.25">
      <c r="C1532" s="17"/>
    </row>
    <row r="1533" spans="3:3" x14ac:dyDescent="0.25">
      <c r="C1533" s="17"/>
    </row>
    <row r="1534" spans="3:3" x14ac:dyDescent="0.25">
      <c r="C1534" s="17"/>
    </row>
    <row r="1535" spans="3:3" x14ac:dyDescent="0.25">
      <c r="C1535" s="17"/>
    </row>
    <row r="1536" spans="3:3" x14ac:dyDescent="0.25">
      <c r="C1536" s="17"/>
    </row>
    <row r="1537" spans="3:3" x14ac:dyDescent="0.25">
      <c r="C1537" s="17"/>
    </row>
    <row r="1538" spans="3:3" x14ac:dyDescent="0.25">
      <c r="C1538" s="17"/>
    </row>
    <row r="1539" spans="3:3" x14ac:dyDescent="0.25">
      <c r="C1539" s="17"/>
    </row>
    <row r="1540" spans="3:3" x14ac:dyDescent="0.25">
      <c r="C1540" s="17"/>
    </row>
    <row r="1541" spans="3:3" x14ac:dyDescent="0.25">
      <c r="C1541" s="17"/>
    </row>
    <row r="1542" spans="3:3" x14ac:dyDescent="0.25">
      <c r="C1542" s="17"/>
    </row>
    <row r="1543" spans="3:3" x14ac:dyDescent="0.25">
      <c r="C1543" s="17"/>
    </row>
    <row r="1544" spans="3:3" x14ac:dyDescent="0.25">
      <c r="C1544" s="17"/>
    </row>
    <row r="1545" spans="3:3" x14ac:dyDescent="0.25">
      <c r="C1545" s="17"/>
    </row>
    <row r="1546" spans="3:3" x14ac:dyDescent="0.25">
      <c r="C1546" s="17"/>
    </row>
    <row r="1547" spans="3:3" x14ac:dyDescent="0.25">
      <c r="C1547" s="17"/>
    </row>
    <row r="1548" spans="3:3" x14ac:dyDescent="0.25">
      <c r="C1548" s="17"/>
    </row>
    <row r="1549" spans="3:3" x14ac:dyDescent="0.25">
      <c r="C1549" s="17"/>
    </row>
    <row r="1550" spans="3:3" x14ac:dyDescent="0.25">
      <c r="C1550" s="17"/>
    </row>
    <row r="1551" spans="3:3" x14ac:dyDescent="0.25">
      <c r="C1551" s="17"/>
    </row>
    <row r="1552" spans="3:3" x14ac:dyDescent="0.25">
      <c r="C1552" s="17"/>
    </row>
    <row r="1553" spans="3:3" x14ac:dyDescent="0.25">
      <c r="C1553" s="17"/>
    </row>
    <row r="1554" spans="3:3" x14ac:dyDescent="0.25">
      <c r="C1554" s="17"/>
    </row>
    <row r="1555" spans="3:3" x14ac:dyDescent="0.25">
      <c r="C1555" s="17"/>
    </row>
    <row r="1556" spans="3:3" x14ac:dyDescent="0.25">
      <c r="C1556" s="17"/>
    </row>
    <row r="1557" spans="3:3" x14ac:dyDescent="0.25">
      <c r="C1557" s="17"/>
    </row>
    <row r="1558" spans="3:3" x14ac:dyDescent="0.25">
      <c r="C1558" s="17"/>
    </row>
    <row r="1559" spans="3:3" x14ac:dyDescent="0.25">
      <c r="C1559" s="17"/>
    </row>
    <row r="1560" spans="3:3" x14ac:dyDescent="0.25">
      <c r="C1560" s="17"/>
    </row>
    <row r="1561" spans="3:3" x14ac:dyDescent="0.25">
      <c r="C1561" s="17"/>
    </row>
    <row r="1562" spans="3:3" x14ac:dyDescent="0.25">
      <c r="C1562" s="17"/>
    </row>
    <row r="1563" spans="3:3" x14ac:dyDescent="0.25">
      <c r="C1563" s="17"/>
    </row>
    <row r="1564" spans="3:3" x14ac:dyDescent="0.25">
      <c r="C1564" s="17"/>
    </row>
    <row r="1565" spans="3:3" x14ac:dyDescent="0.25">
      <c r="C1565" s="17"/>
    </row>
    <row r="1566" spans="3:3" x14ac:dyDescent="0.25">
      <c r="C1566" s="17"/>
    </row>
    <row r="1567" spans="3:3" x14ac:dyDescent="0.25">
      <c r="C1567" s="17"/>
    </row>
    <row r="1568" spans="3:3" x14ac:dyDescent="0.25">
      <c r="C1568" s="17"/>
    </row>
    <row r="1569" spans="3:3" x14ac:dyDescent="0.25">
      <c r="C1569" s="17"/>
    </row>
    <row r="1570" spans="3:3" x14ac:dyDescent="0.25">
      <c r="C1570" s="17"/>
    </row>
    <row r="1571" spans="3:3" x14ac:dyDescent="0.25">
      <c r="C1571" s="17"/>
    </row>
    <row r="1572" spans="3:3" x14ac:dyDescent="0.25">
      <c r="C1572" s="17"/>
    </row>
    <row r="1573" spans="3:3" x14ac:dyDescent="0.25">
      <c r="C1573" s="17"/>
    </row>
    <row r="1574" spans="3:3" x14ac:dyDescent="0.25">
      <c r="C1574" s="17"/>
    </row>
    <row r="1575" spans="3:3" x14ac:dyDescent="0.25">
      <c r="C1575" s="17"/>
    </row>
    <row r="1576" spans="3:3" x14ac:dyDescent="0.25">
      <c r="C1576" s="17"/>
    </row>
    <row r="1577" spans="3:3" x14ac:dyDescent="0.25">
      <c r="C1577" s="17"/>
    </row>
    <row r="1578" spans="3:3" x14ac:dyDescent="0.25">
      <c r="C1578" s="17"/>
    </row>
    <row r="1579" spans="3:3" x14ac:dyDescent="0.25">
      <c r="C1579" s="17"/>
    </row>
    <row r="1580" spans="3:3" x14ac:dyDescent="0.25">
      <c r="C1580" s="17"/>
    </row>
    <row r="1581" spans="3:3" x14ac:dyDescent="0.25">
      <c r="C1581" s="17"/>
    </row>
    <row r="1582" spans="3:3" x14ac:dyDescent="0.25">
      <c r="C1582" s="17"/>
    </row>
    <row r="1583" spans="3:3" x14ac:dyDescent="0.25">
      <c r="C1583" s="17"/>
    </row>
    <row r="1584" spans="3:3" x14ac:dyDescent="0.25">
      <c r="C1584" s="17"/>
    </row>
    <row r="1585" spans="3:3" x14ac:dyDescent="0.25">
      <c r="C1585" s="17"/>
    </row>
    <row r="1586" spans="3:3" x14ac:dyDescent="0.25">
      <c r="C1586" s="17"/>
    </row>
    <row r="1587" spans="3:3" x14ac:dyDescent="0.25">
      <c r="C1587" s="17"/>
    </row>
    <row r="1588" spans="3:3" x14ac:dyDescent="0.25">
      <c r="C1588" s="17"/>
    </row>
    <row r="1589" spans="3:3" x14ac:dyDescent="0.25">
      <c r="C1589" s="17"/>
    </row>
    <row r="1590" spans="3:3" x14ac:dyDescent="0.25">
      <c r="C1590" s="17"/>
    </row>
    <row r="1591" spans="3:3" x14ac:dyDescent="0.25">
      <c r="C1591" s="17"/>
    </row>
    <row r="1592" spans="3:3" x14ac:dyDescent="0.25">
      <c r="C1592" s="17"/>
    </row>
    <row r="1593" spans="3:3" x14ac:dyDescent="0.25">
      <c r="C1593" s="17"/>
    </row>
    <row r="1594" spans="3:3" x14ac:dyDescent="0.25">
      <c r="C1594" s="17"/>
    </row>
    <row r="1595" spans="3:3" x14ac:dyDescent="0.25">
      <c r="C1595" s="17"/>
    </row>
    <row r="1596" spans="3:3" x14ac:dyDescent="0.25">
      <c r="C1596" s="17"/>
    </row>
    <row r="1597" spans="3:3" x14ac:dyDescent="0.25">
      <c r="C1597" s="17"/>
    </row>
    <row r="1598" spans="3:3" x14ac:dyDescent="0.25">
      <c r="C1598" s="17"/>
    </row>
    <row r="1599" spans="3:3" x14ac:dyDescent="0.25">
      <c r="C1599" s="17"/>
    </row>
    <row r="1600" spans="3:3" x14ac:dyDescent="0.25">
      <c r="C1600" s="17"/>
    </row>
    <row r="1601" spans="3:3" x14ac:dyDescent="0.25">
      <c r="C1601" s="17"/>
    </row>
    <row r="1602" spans="3:3" x14ac:dyDescent="0.25">
      <c r="C1602" s="17"/>
    </row>
    <row r="1603" spans="3:3" x14ac:dyDescent="0.25">
      <c r="C1603" s="17"/>
    </row>
    <row r="1604" spans="3:3" x14ac:dyDescent="0.25">
      <c r="C1604" s="17"/>
    </row>
    <row r="1605" spans="3:3" x14ac:dyDescent="0.25">
      <c r="C1605" s="17"/>
    </row>
    <row r="1606" spans="3:3" x14ac:dyDescent="0.25">
      <c r="C1606" s="17"/>
    </row>
    <row r="1607" spans="3:3" x14ac:dyDescent="0.25">
      <c r="C1607" s="17"/>
    </row>
    <row r="1608" spans="3:3" x14ac:dyDescent="0.25">
      <c r="C1608" s="17"/>
    </row>
    <row r="1609" spans="3:3" x14ac:dyDescent="0.25">
      <c r="C1609" s="17"/>
    </row>
    <row r="1610" spans="3:3" x14ac:dyDescent="0.25">
      <c r="C1610" s="17"/>
    </row>
    <row r="1611" spans="3:3" x14ac:dyDescent="0.25">
      <c r="C1611" s="17"/>
    </row>
    <row r="1612" spans="3:3" x14ac:dyDescent="0.25">
      <c r="C1612" s="17"/>
    </row>
    <row r="1613" spans="3:3" x14ac:dyDescent="0.25">
      <c r="C1613" s="17"/>
    </row>
    <row r="1614" spans="3:3" x14ac:dyDescent="0.25">
      <c r="C1614" s="17"/>
    </row>
    <row r="1615" spans="3:3" x14ac:dyDescent="0.25">
      <c r="C1615" s="17"/>
    </row>
    <row r="1616" spans="3:3" x14ac:dyDescent="0.25">
      <c r="C1616" s="17"/>
    </row>
    <row r="1617" spans="3:3" x14ac:dyDescent="0.25">
      <c r="C1617" s="17"/>
    </row>
    <row r="1618" spans="3:3" x14ac:dyDescent="0.25">
      <c r="C1618" s="17"/>
    </row>
    <row r="1619" spans="3:3" x14ac:dyDescent="0.25">
      <c r="C1619" s="17"/>
    </row>
    <row r="1620" spans="3:3" x14ac:dyDescent="0.25">
      <c r="C1620" s="17"/>
    </row>
    <row r="1621" spans="3:3" x14ac:dyDescent="0.25">
      <c r="C1621" s="17"/>
    </row>
    <row r="1622" spans="3:3" x14ac:dyDescent="0.25">
      <c r="C1622" s="17"/>
    </row>
    <row r="1623" spans="3:3" x14ac:dyDescent="0.25">
      <c r="C1623" s="17"/>
    </row>
    <row r="1624" spans="3:3" x14ac:dyDescent="0.25">
      <c r="C1624" s="17"/>
    </row>
    <row r="1625" spans="3:3" x14ac:dyDescent="0.25">
      <c r="C1625" s="17"/>
    </row>
    <row r="1626" spans="3:3" x14ac:dyDescent="0.25">
      <c r="C1626" s="17"/>
    </row>
    <row r="1627" spans="3:3" x14ac:dyDescent="0.25">
      <c r="C1627" s="17"/>
    </row>
    <row r="1628" spans="3:3" x14ac:dyDescent="0.25">
      <c r="C1628" s="17"/>
    </row>
    <row r="1629" spans="3:3" x14ac:dyDescent="0.25">
      <c r="C1629" s="17"/>
    </row>
    <row r="1630" spans="3:3" x14ac:dyDescent="0.25">
      <c r="C1630" s="17"/>
    </row>
    <row r="1631" spans="3:3" x14ac:dyDescent="0.25">
      <c r="C1631" s="17"/>
    </row>
    <row r="1632" spans="3:3" x14ac:dyDescent="0.25">
      <c r="C1632" s="17"/>
    </row>
    <row r="1633" spans="3:3" x14ac:dyDescent="0.25">
      <c r="C1633" s="17"/>
    </row>
    <row r="1634" spans="3:3" x14ac:dyDescent="0.25">
      <c r="C1634" s="17"/>
    </row>
    <row r="1635" spans="3:3" x14ac:dyDescent="0.25">
      <c r="C1635" s="17"/>
    </row>
    <row r="1636" spans="3:3" x14ac:dyDescent="0.25">
      <c r="C1636" s="17"/>
    </row>
    <row r="1637" spans="3:3" x14ac:dyDescent="0.25">
      <c r="C1637" s="17"/>
    </row>
    <row r="1638" spans="3:3" x14ac:dyDescent="0.25">
      <c r="C1638" s="17"/>
    </row>
    <row r="1639" spans="3:3" x14ac:dyDescent="0.25">
      <c r="C1639" s="17"/>
    </row>
    <row r="1640" spans="3:3" x14ac:dyDescent="0.25">
      <c r="C1640" s="17"/>
    </row>
    <row r="1641" spans="3:3" x14ac:dyDescent="0.25">
      <c r="C1641" s="17"/>
    </row>
    <row r="1642" spans="3:3" x14ac:dyDescent="0.25">
      <c r="C1642" s="17"/>
    </row>
    <row r="1643" spans="3:3" x14ac:dyDescent="0.25">
      <c r="C1643" s="17"/>
    </row>
    <row r="1644" spans="3:3" x14ac:dyDescent="0.25">
      <c r="C1644" s="17"/>
    </row>
    <row r="1645" spans="3:3" x14ac:dyDescent="0.25">
      <c r="C1645" s="17"/>
    </row>
    <row r="1646" spans="3:3" x14ac:dyDescent="0.25">
      <c r="C1646" s="17"/>
    </row>
    <row r="1647" spans="3:3" x14ac:dyDescent="0.25">
      <c r="C1647" s="17"/>
    </row>
    <row r="1648" spans="3:3" x14ac:dyDescent="0.25">
      <c r="C1648" s="17"/>
    </row>
    <row r="1649" spans="3:3" x14ac:dyDescent="0.25">
      <c r="C1649" s="17"/>
    </row>
    <row r="1650" spans="3:3" x14ac:dyDescent="0.25">
      <c r="C1650" s="17"/>
    </row>
    <row r="1651" spans="3:3" x14ac:dyDescent="0.25">
      <c r="C1651" s="17"/>
    </row>
    <row r="1652" spans="3:3" x14ac:dyDescent="0.25">
      <c r="C1652" s="17"/>
    </row>
    <row r="1653" spans="3:3" x14ac:dyDescent="0.25">
      <c r="C1653" s="17"/>
    </row>
    <row r="1654" spans="3:3" x14ac:dyDescent="0.25">
      <c r="C1654" s="17"/>
    </row>
    <row r="1655" spans="3:3" x14ac:dyDescent="0.25">
      <c r="C1655" s="17"/>
    </row>
    <row r="1656" spans="3:3" x14ac:dyDescent="0.25">
      <c r="C1656" s="17"/>
    </row>
    <row r="1657" spans="3:3" x14ac:dyDescent="0.25">
      <c r="C1657" s="17"/>
    </row>
    <row r="1658" spans="3:3" x14ac:dyDescent="0.25">
      <c r="C1658" s="17"/>
    </row>
    <row r="1659" spans="3:3" x14ac:dyDescent="0.25">
      <c r="C1659" s="17"/>
    </row>
    <row r="1660" spans="3:3" x14ac:dyDescent="0.25">
      <c r="C1660" s="17"/>
    </row>
    <row r="1661" spans="3:3" x14ac:dyDescent="0.25">
      <c r="C1661" s="17"/>
    </row>
    <row r="1662" spans="3:3" x14ac:dyDescent="0.25">
      <c r="C1662" s="17"/>
    </row>
    <row r="1663" spans="3:3" x14ac:dyDescent="0.25">
      <c r="C1663" s="17"/>
    </row>
    <row r="1664" spans="3:3" x14ac:dyDescent="0.25">
      <c r="C1664" s="17"/>
    </row>
    <row r="1665" spans="3:3" x14ac:dyDescent="0.25">
      <c r="C1665" s="17"/>
    </row>
    <row r="1666" spans="3:3" x14ac:dyDescent="0.25">
      <c r="C1666" s="17"/>
    </row>
    <row r="1667" spans="3:3" x14ac:dyDescent="0.25">
      <c r="C1667" s="17"/>
    </row>
    <row r="1668" spans="3:3" x14ac:dyDescent="0.25">
      <c r="C1668" s="17"/>
    </row>
    <row r="1669" spans="3:3" x14ac:dyDescent="0.25">
      <c r="C1669" s="17"/>
    </row>
    <row r="1670" spans="3:3" x14ac:dyDescent="0.25">
      <c r="C1670" s="17"/>
    </row>
    <row r="1671" spans="3:3" x14ac:dyDescent="0.25">
      <c r="C1671" s="17"/>
    </row>
    <row r="1672" spans="3:3" x14ac:dyDescent="0.25">
      <c r="C1672" s="17"/>
    </row>
    <row r="1673" spans="3:3" x14ac:dyDescent="0.25">
      <c r="C1673" s="17"/>
    </row>
    <row r="1674" spans="3:3" x14ac:dyDescent="0.25">
      <c r="C1674" s="17"/>
    </row>
    <row r="1675" spans="3:3" x14ac:dyDescent="0.25">
      <c r="C1675" s="17"/>
    </row>
    <row r="1676" spans="3:3" x14ac:dyDescent="0.25">
      <c r="C1676" s="17"/>
    </row>
    <row r="1677" spans="3:3" x14ac:dyDescent="0.25">
      <c r="C1677" s="17"/>
    </row>
    <row r="1678" spans="3:3" x14ac:dyDescent="0.25">
      <c r="C1678" s="17"/>
    </row>
    <row r="1679" spans="3:3" x14ac:dyDescent="0.25">
      <c r="C1679" s="17"/>
    </row>
    <row r="1680" spans="3:3" x14ac:dyDescent="0.25">
      <c r="C1680" s="17"/>
    </row>
    <row r="1681" spans="3:3" x14ac:dyDescent="0.25">
      <c r="C1681" s="17"/>
    </row>
    <row r="1682" spans="3:3" x14ac:dyDescent="0.25">
      <c r="C1682" s="17"/>
    </row>
    <row r="1683" spans="3:3" x14ac:dyDescent="0.25">
      <c r="C1683" s="17"/>
    </row>
    <row r="1684" spans="3:3" x14ac:dyDescent="0.25">
      <c r="C1684" s="17"/>
    </row>
    <row r="1685" spans="3:3" x14ac:dyDescent="0.25">
      <c r="C1685" s="17"/>
    </row>
    <row r="1686" spans="3:3" x14ac:dyDescent="0.25">
      <c r="C1686" s="17"/>
    </row>
    <row r="1687" spans="3:3" x14ac:dyDescent="0.25">
      <c r="C1687" s="17"/>
    </row>
    <row r="1688" spans="3:3" x14ac:dyDescent="0.25">
      <c r="C1688" s="17"/>
    </row>
    <row r="1689" spans="3:3" x14ac:dyDescent="0.25">
      <c r="C1689" s="17"/>
    </row>
    <row r="1690" spans="3:3" x14ac:dyDescent="0.25">
      <c r="C1690" s="17"/>
    </row>
    <row r="1691" spans="3:3" x14ac:dyDescent="0.25">
      <c r="C1691" s="17"/>
    </row>
    <row r="1692" spans="3:3" x14ac:dyDescent="0.25">
      <c r="C1692" s="17"/>
    </row>
    <row r="1693" spans="3:3" x14ac:dyDescent="0.25">
      <c r="C1693" s="17"/>
    </row>
    <row r="1694" spans="3:3" x14ac:dyDescent="0.25">
      <c r="C1694" s="17"/>
    </row>
    <row r="1695" spans="3:3" x14ac:dyDescent="0.25">
      <c r="C1695" s="17"/>
    </row>
    <row r="1696" spans="3:3" x14ac:dyDescent="0.25">
      <c r="C1696" s="17"/>
    </row>
    <row r="1697" spans="3:3" x14ac:dyDescent="0.25">
      <c r="C1697" s="17"/>
    </row>
    <row r="1698" spans="3:3" x14ac:dyDescent="0.25">
      <c r="C1698" s="17"/>
    </row>
    <row r="1699" spans="3:3" x14ac:dyDescent="0.25">
      <c r="C1699" s="17"/>
    </row>
    <row r="1700" spans="3:3" x14ac:dyDescent="0.25">
      <c r="C1700" s="17"/>
    </row>
    <row r="1701" spans="3:3" x14ac:dyDescent="0.25">
      <c r="C1701" s="17"/>
    </row>
    <row r="1702" spans="3:3" x14ac:dyDescent="0.25">
      <c r="C1702" s="17"/>
    </row>
    <row r="1703" spans="3:3" x14ac:dyDescent="0.25">
      <c r="C1703" s="17"/>
    </row>
    <row r="1704" spans="3:3" x14ac:dyDescent="0.25">
      <c r="C1704" s="17"/>
    </row>
    <row r="1705" spans="3:3" x14ac:dyDescent="0.25">
      <c r="C1705" s="17"/>
    </row>
    <row r="1706" spans="3:3" x14ac:dyDescent="0.25">
      <c r="C1706" s="17"/>
    </row>
    <row r="1707" spans="3:3" x14ac:dyDescent="0.25">
      <c r="C1707" s="17"/>
    </row>
    <row r="1708" spans="3:3" x14ac:dyDescent="0.25">
      <c r="C1708" s="17"/>
    </row>
    <row r="1709" spans="3:3" x14ac:dyDescent="0.25">
      <c r="C1709" s="17"/>
    </row>
    <row r="1710" spans="3:3" x14ac:dyDescent="0.25">
      <c r="C1710" s="17"/>
    </row>
    <row r="1711" spans="3:3" x14ac:dyDescent="0.25">
      <c r="C1711" s="17"/>
    </row>
    <row r="1712" spans="3:3" x14ac:dyDescent="0.25">
      <c r="C1712" s="17"/>
    </row>
    <row r="1713" spans="3:3" x14ac:dyDescent="0.25">
      <c r="C1713" s="17"/>
    </row>
    <row r="1714" spans="3:3" x14ac:dyDescent="0.25">
      <c r="C1714" s="17"/>
    </row>
    <row r="1715" spans="3:3" x14ac:dyDescent="0.25">
      <c r="C1715" s="17"/>
    </row>
    <row r="1716" spans="3:3" x14ac:dyDescent="0.25">
      <c r="C1716" s="17"/>
    </row>
    <row r="1717" spans="3:3" x14ac:dyDescent="0.25">
      <c r="C1717" s="17"/>
    </row>
    <row r="1718" spans="3:3" x14ac:dyDescent="0.25">
      <c r="C1718" s="17"/>
    </row>
    <row r="1719" spans="3:3" x14ac:dyDescent="0.25">
      <c r="C1719" s="17"/>
    </row>
    <row r="1720" spans="3:3" x14ac:dyDescent="0.25">
      <c r="C1720" s="17"/>
    </row>
    <row r="1721" spans="3:3" x14ac:dyDescent="0.25">
      <c r="C1721" s="17"/>
    </row>
    <row r="1722" spans="3:3" x14ac:dyDescent="0.25">
      <c r="C1722" s="17"/>
    </row>
    <row r="1723" spans="3:3" x14ac:dyDescent="0.25">
      <c r="C1723" s="17"/>
    </row>
    <row r="1724" spans="3:3" x14ac:dyDescent="0.25">
      <c r="C1724" s="17"/>
    </row>
    <row r="1725" spans="3:3" x14ac:dyDescent="0.25">
      <c r="C1725" s="17"/>
    </row>
    <row r="1726" spans="3:3" x14ac:dyDescent="0.25">
      <c r="C1726" s="17"/>
    </row>
    <row r="1727" spans="3:3" x14ac:dyDescent="0.25">
      <c r="C1727" s="17"/>
    </row>
    <row r="1728" spans="3:3" x14ac:dyDescent="0.25">
      <c r="C1728" s="17"/>
    </row>
    <row r="1729" spans="3:3" x14ac:dyDescent="0.25">
      <c r="C1729" s="17"/>
    </row>
    <row r="1730" spans="3:3" x14ac:dyDescent="0.25">
      <c r="C1730" s="17"/>
    </row>
    <row r="1731" spans="3:3" x14ac:dyDescent="0.25">
      <c r="C1731" s="17"/>
    </row>
    <row r="1732" spans="3:3" x14ac:dyDescent="0.25">
      <c r="C1732" s="17"/>
    </row>
    <row r="1733" spans="3:3" x14ac:dyDescent="0.25">
      <c r="C1733" s="17"/>
    </row>
    <row r="1734" spans="3:3" x14ac:dyDescent="0.25">
      <c r="C1734" s="17"/>
    </row>
    <row r="1735" spans="3:3" x14ac:dyDescent="0.25">
      <c r="C1735" s="17"/>
    </row>
    <row r="1736" spans="3:3" x14ac:dyDescent="0.25">
      <c r="C1736" s="17"/>
    </row>
    <row r="1737" spans="3:3" x14ac:dyDescent="0.25">
      <c r="C1737" s="17"/>
    </row>
    <row r="1738" spans="3:3" x14ac:dyDescent="0.25">
      <c r="C1738" s="17"/>
    </row>
    <row r="1739" spans="3:3" x14ac:dyDescent="0.25">
      <c r="C1739" s="17"/>
    </row>
    <row r="1740" spans="3:3" x14ac:dyDescent="0.25">
      <c r="C1740" s="17"/>
    </row>
    <row r="1741" spans="3:3" x14ac:dyDescent="0.25">
      <c r="C1741" s="17"/>
    </row>
    <row r="1742" spans="3:3" x14ac:dyDescent="0.25">
      <c r="C1742" s="17"/>
    </row>
    <row r="1743" spans="3:3" x14ac:dyDescent="0.25">
      <c r="C1743" s="17"/>
    </row>
    <row r="1744" spans="3:3" x14ac:dyDescent="0.25">
      <c r="C1744" s="17"/>
    </row>
    <row r="1745" spans="3:3" x14ac:dyDescent="0.25">
      <c r="C1745" s="17"/>
    </row>
    <row r="1746" spans="3:3" x14ac:dyDescent="0.25">
      <c r="C1746" s="17"/>
    </row>
    <row r="1747" spans="3:3" x14ac:dyDescent="0.25">
      <c r="C1747" s="17"/>
    </row>
    <row r="1748" spans="3:3" x14ac:dyDescent="0.25">
      <c r="C1748" s="17"/>
    </row>
    <row r="1749" spans="3:3" x14ac:dyDescent="0.25">
      <c r="C1749" s="17"/>
    </row>
    <row r="1750" spans="3:3" x14ac:dyDescent="0.25">
      <c r="C1750" s="17"/>
    </row>
    <row r="1751" spans="3:3" x14ac:dyDescent="0.25">
      <c r="C1751" s="17"/>
    </row>
    <row r="1752" spans="3:3" x14ac:dyDescent="0.25">
      <c r="C1752" s="17"/>
    </row>
    <row r="1753" spans="3:3" x14ac:dyDescent="0.25">
      <c r="C1753" s="17"/>
    </row>
    <row r="1754" spans="3:3" x14ac:dyDescent="0.25">
      <c r="C1754" s="17"/>
    </row>
    <row r="1755" spans="3:3" x14ac:dyDescent="0.25">
      <c r="C1755" s="17"/>
    </row>
    <row r="1756" spans="3:3" x14ac:dyDescent="0.25">
      <c r="C1756" s="17"/>
    </row>
    <row r="1757" spans="3:3" x14ac:dyDescent="0.25">
      <c r="C1757" s="17"/>
    </row>
    <row r="1758" spans="3:3" x14ac:dyDescent="0.25">
      <c r="C1758" s="17"/>
    </row>
    <row r="1759" spans="3:3" x14ac:dyDescent="0.25">
      <c r="C1759" s="17"/>
    </row>
    <row r="1760" spans="3:3" x14ac:dyDescent="0.25">
      <c r="C1760" s="17"/>
    </row>
    <row r="1761" spans="3:3" x14ac:dyDescent="0.25">
      <c r="C1761" s="17"/>
    </row>
    <row r="1762" spans="3:3" x14ac:dyDescent="0.25">
      <c r="C1762" s="17"/>
    </row>
    <row r="1763" spans="3:3" x14ac:dyDescent="0.25">
      <c r="C1763" s="17"/>
    </row>
    <row r="1764" spans="3:3" x14ac:dyDescent="0.25">
      <c r="C1764" s="17"/>
    </row>
    <row r="1765" spans="3:3" x14ac:dyDescent="0.25">
      <c r="C1765" s="17"/>
    </row>
    <row r="1766" spans="3:3" x14ac:dyDescent="0.25">
      <c r="C1766" s="17"/>
    </row>
    <row r="1767" spans="3:3" x14ac:dyDescent="0.25">
      <c r="C1767" s="17"/>
    </row>
    <row r="1768" spans="3:3" x14ac:dyDescent="0.25">
      <c r="C1768" s="17"/>
    </row>
    <row r="1769" spans="3:3" x14ac:dyDescent="0.25">
      <c r="C1769" s="17"/>
    </row>
    <row r="1770" spans="3:3" x14ac:dyDescent="0.25">
      <c r="C1770" s="17"/>
    </row>
    <row r="1771" spans="3:3" x14ac:dyDescent="0.25">
      <c r="C1771" s="17"/>
    </row>
    <row r="1772" spans="3:3" x14ac:dyDescent="0.25">
      <c r="C1772" s="17"/>
    </row>
    <row r="1773" spans="3:3" x14ac:dyDescent="0.25">
      <c r="C1773" s="17"/>
    </row>
    <row r="1774" spans="3:3" x14ac:dyDescent="0.25">
      <c r="C1774" s="17"/>
    </row>
    <row r="1775" spans="3:3" x14ac:dyDescent="0.25">
      <c r="C1775" s="17"/>
    </row>
    <row r="1776" spans="3:3" x14ac:dyDescent="0.25">
      <c r="C1776" s="17"/>
    </row>
    <row r="1777" spans="3:3" x14ac:dyDescent="0.25">
      <c r="C1777" s="17"/>
    </row>
    <row r="1778" spans="3:3" x14ac:dyDescent="0.25">
      <c r="C1778" s="17"/>
    </row>
    <row r="1779" spans="3:3" x14ac:dyDescent="0.25">
      <c r="C1779" s="17"/>
    </row>
    <row r="1780" spans="3:3" x14ac:dyDescent="0.25">
      <c r="C1780" s="17"/>
    </row>
    <row r="1781" spans="3:3" x14ac:dyDescent="0.25">
      <c r="C1781" s="17"/>
    </row>
    <row r="1782" spans="3:3" x14ac:dyDescent="0.25">
      <c r="C1782" s="17"/>
    </row>
    <row r="1783" spans="3:3" x14ac:dyDescent="0.25">
      <c r="C1783" s="17"/>
    </row>
    <row r="1784" spans="3:3" x14ac:dyDescent="0.25">
      <c r="C1784" s="17"/>
    </row>
    <row r="1785" spans="3:3" x14ac:dyDescent="0.25">
      <c r="C1785" s="17"/>
    </row>
    <row r="1786" spans="3:3" x14ac:dyDescent="0.25">
      <c r="C1786" s="17"/>
    </row>
    <row r="1787" spans="3:3" x14ac:dyDescent="0.25">
      <c r="C1787" s="17"/>
    </row>
    <row r="1788" spans="3:3" x14ac:dyDescent="0.25">
      <c r="C1788" s="17"/>
    </row>
    <row r="1789" spans="3:3" x14ac:dyDescent="0.25">
      <c r="C1789" s="17"/>
    </row>
    <row r="1790" spans="3:3" x14ac:dyDescent="0.25">
      <c r="C1790" s="17"/>
    </row>
    <row r="1791" spans="3:3" x14ac:dyDescent="0.25">
      <c r="C1791" s="17"/>
    </row>
    <row r="1792" spans="3:3" x14ac:dyDescent="0.25">
      <c r="C1792" s="17"/>
    </row>
    <row r="1793" spans="3:3" x14ac:dyDescent="0.25">
      <c r="C1793" s="17"/>
    </row>
    <row r="1794" spans="3:3" x14ac:dyDescent="0.25">
      <c r="C1794" s="17"/>
    </row>
    <row r="1795" spans="3:3" x14ac:dyDescent="0.25">
      <c r="C1795" s="17"/>
    </row>
    <row r="1796" spans="3:3" x14ac:dyDescent="0.25">
      <c r="C1796" s="17"/>
    </row>
    <row r="1797" spans="3:3" x14ac:dyDescent="0.25">
      <c r="C1797" s="17"/>
    </row>
    <row r="1798" spans="3:3" x14ac:dyDescent="0.25">
      <c r="C1798" s="17"/>
    </row>
    <row r="1799" spans="3:3" x14ac:dyDescent="0.25">
      <c r="C1799" s="17"/>
    </row>
    <row r="1800" spans="3:3" x14ac:dyDescent="0.25">
      <c r="C1800" s="17"/>
    </row>
    <row r="1801" spans="3:3" x14ac:dyDescent="0.25">
      <c r="C1801" s="17"/>
    </row>
    <row r="1802" spans="3:3" x14ac:dyDescent="0.25">
      <c r="C1802" s="17"/>
    </row>
    <row r="1803" spans="3:3" x14ac:dyDescent="0.25">
      <c r="C1803" s="17"/>
    </row>
    <row r="1804" spans="3:3" x14ac:dyDescent="0.25">
      <c r="C1804" s="17"/>
    </row>
    <row r="1805" spans="3:3" x14ac:dyDescent="0.25">
      <c r="C1805" s="17"/>
    </row>
    <row r="1806" spans="3:3" x14ac:dyDescent="0.25">
      <c r="C1806" s="17"/>
    </row>
    <row r="1807" spans="3:3" x14ac:dyDescent="0.25">
      <c r="C1807" s="17"/>
    </row>
    <row r="1808" spans="3:3" x14ac:dyDescent="0.25">
      <c r="C1808" s="17"/>
    </row>
    <row r="1809" spans="3:3" x14ac:dyDescent="0.25">
      <c r="C1809" s="17"/>
    </row>
    <row r="1810" spans="3:3" x14ac:dyDescent="0.25">
      <c r="C1810" s="17"/>
    </row>
    <row r="1811" spans="3:3" x14ac:dyDescent="0.25">
      <c r="C1811" s="17"/>
    </row>
    <row r="1812" spans="3:3" x14ac:dyDescent="0.25">
      <c r="C1812" s="17"/>
    </row>
    <row r="1813" spans="3:3" x14ac:dyDescent="0.25">
      <c r="C1813" s="17"/>
    </row>
    <row r="1814" spans="3:3" x14ac:dyDescent="0.25">
      <c r="C1814" s="17"/>
    </row>
    <row r="1815" spans="3:3" x14ac:dyDescent="0.25">
      <c r="C1815" s="17"/>
    </row>
    <row r="1816" spans="3:3" x14ac:dyDescent="0.25">
      <c r="C1816" s="17"/>
    </row>
    <row r="1817" spans="3:3" x14ac:dyDescent="0.25">
      <c r="C1817" s="17"/>
    </row>
    <row r="1818" spans="3:3" x14ac:dyDescent="0.25">
      <c r="C1818" s="17"/>
    </row>
    <row r="1819" spans="3:3" x14ac:dyDescent="0.25">
      <c r="C1819" s="17"/>
    </row>
    <row r="1820" spans="3:3" x14ac:dyDescent="0.25">
      <c r="C1820" s="17"/>
    </row>
    <row r="1821" spans="3:3" x14ac:dyDescent="0.25">
      <c r="C1821" s="17"/>
    </row>
    <row r="1822" spans="3:3" x14ac:dyDescent="0.25">
      <c r="C1822" s="17"/>
    </row>
    <row r="1823" spans="3:3" x14ac:dyDescent="0.25">
      <c r="C1823" s="17"/>
    </row>
    <row r="1824" spans="3:3" x14ac:dyDescent="0.25">
      <c r="C1824" s="17"/>
    </row>
    <row r="1825" spans="3:3" x14ac:dyDescent="0.25">
      <c r="C1825" s="17"/>
    </row>
    <row r="1826" spans="3:3" x14ac:dyDescent="0.25">
      <c r="C1826" s="17"/>
    </row>
    <row r="1827" spans="3:3" x14ac:dyDescent="0.25">
      <c r="C1827" s="17"/>
    </row>
    <row r="1828" spans="3:3" x14ac:dyDescent="0.25">
      <c r="C1828" s="17"/>
    </row>
    <row r="1829" spans="3:3" x14ac:dyDescent="0.25">
      <c r="C1829" s="17"/>
    </row>
    <row r="1830" spans="3:3" x14ac:dyDescent="0.25">
      <c r="C1830" s="17"/>
    </row>
    <row r="1831" spans="3:3" x14ac:dyDescent="0.25">
      <c r="C1831" s="17"/>
    </row>
    <row r="1832" spans="3:3" x14ac:dyDescent="0.25">
      <c r="C1832" s="17"/>
    </row>
    <row r="1833" spans="3:3" x14ac:dyDescent="0.25">
      <c r="C1833" s="17"/>
    </row>
    <row r="1834" spans="3:3" x14ac:dyDescent="0.25">
      <c r="C1834" s="17"/>
    </row>
    <row r="1835" spans="3:3" x14ac:dyDescent="0.25">
      <c r="C1835" s="17"/>
    </row>
    <row r="1836" spans="3:3" x14ac:dyDescent="0.25">
      <c r="C1836" s="17"/>
    </row>
    <row r="1837" spans="3:3" x14ac:dyDescent="0.25">
      <c r="C1837" s="17"/>
    </row>
    <row r="1838" spans="3:3" x14ac:dyDescent="0.25">
      <c r="C1838" s="17"/>
    </row>
    <row r="1839" spans="3:3" x14ac:dyDescent="0.25">
      <c r="C1839" s="17"/>
    </row>
    <row r="1840" spans="3:3" x14ac:dyDescent="0.25">
      <c r="C1840" s="17"/>
    </row>
    <row r="1841" spans="3:3" x14ac:dyDescent="0.25">
      <c r="C1841" s="17"/>
    </row>
    <row r="1842" spans="3:3" x14ac:dyDescent="0.25">
      <c r="C1842" s="17"/>
    </row>
    <row r="1843" spans="3:3" x14ac:dyDescent="0.25">
      <c r="C1843" s="17"/>
    </row>
    <row r="1844" spans="3:3" x14ac:dyDescent="0.25">
      <c r="C1844" s="17"/>
    </row>
    <row r="1845" spans="3:3" x14ac:dyDescent="0.25">
      <c r="C1845" s="17"/>
    </row>
    <row r="1846" spans="3:3" x14ac:dyDescent="0.25">
      <c r="C1846" s="17"/>
    </row>
    <row r="1847" spans="3:3" x14ac:dyDescent="0.25">
      <c r="C1847" s="17"/>
    </row>
    <row r="1848" spans="3:3" x14ac:dyDescent="0.25">
      <c r="C1848" s="17"/>
    </row>
    <row r="1849" spans="3:3" x14ac:dyDescent="0.25">
      <c r="C1849" s="17"/>
    </row>
    <row r="1850" spans="3:3" x14ac:dyDescent="0.25">
      <c r="C1850" s="17"/>
    </row>
    <row r="1851" spans="3:3" x14ac:dyDescent="0.25">
      <c r="C1851" s="17"/>
    </row>
    <row r="1852" spans="3:3" x14ac:dyDescent="0.25">
      <c r="C1852" s="17"/>
    </row>
    <row r="1853" spans="3:3" x14ac:dyDescent="0.25">
      <c r="C1853" s="17"/>
    </row>
    <row r="1854" spans="3:3" x14ac:dyDescent="0.25">
      <c r="C1854" s="17"/>
    </row>
    <row r="1855" spans="3:3" x14ac:dyDescent="0.25">
      <c r="C1855" s="17"/>
    </row>
    <row r="1856" spans="3:3" x14ac:dyDescent="0.25">
      <c r="C1856" s="17"/>
    </row>
    <row r="1857" spans="3:3" x14ac:dyDescent="0.25">
      <c r="C1857" s="17"/>
    </row>
    <row r="1858" spans="3:3" x14ac:dyDescent="0.25">
      <c r="C1858" s="17"/>
    </row>
    <row r="1859" spans="3:3" x14ac:dyDescent="0.25">
      <c r="C1859" s="17"/>
    </row>
    <row r="1860" spans="3:3" x14ac:dyDescent="0.25">
      <c r="C1860" s="17"/>
    </row>
    <row r="1861" spans="3:3" x14ac:dyDescent="0.25">
      <c r="C1861" s="17"/>
    </row>
    <row r="1862" spans="3:3" x14ac:dyDescent="0.25">
      <c r="C1862" s="17"/>
    </row>
    <row r="1863" spans="3:3" x14ac:dyDescent="0.25">
      <c r="C1863" s="17"/>
    </row>
    <row r="1864" spans="3:3" x14ac:dyDescent="0.25">
      <c r="C1864" s="17"/>
    </row>
    <row r="1865" spans="3:3" x14ac:dyDescent="0.25">
      <c r="C1865" s="17"/>
    </row>
    <row r="1866" spans="3:3" x14ac:dyDescent="0.25">
      <c r="C1866" s="17"/>
    </row>
    <row r="1867" spans="3:3" x14ac:dyDescent="0.25">
      <c r="C1867" s="17"/>
    </row>
    <row r="1868" spans="3:3" x14ac:dyDescent="0.25">
      <c r="C1868" s="17"/>
    </row>
    <row r="1869" spans="3:3" x14ac:dyDescent="0.25">
      <c r="C1869" s="17"/>
    </row>
    <row r="1870" spans="3:3" x14ac:dyDescent="0.25">
      <c r="C1870" s="17"/>
    </row>
    <row r="1871" spans="3:3" x14ac:dyDescent="0.25">
      <c r="C1871" s="17"/>
    </row>
    <row r="1872" spans="3:3" x14ac:dyDescent="0.25">
      <c r="C1872" s="17"/>
    </row>
    <row r="1873" spans="3:3" x14ac:dyDescent="0.25">
      <c r="C1873" s="17"/>
    </row>
    <row r="1874" spans="3:3" x14ac:dyDescent="0.25">
      <c r="C1874" s="17"/>
    </row>
    <row r="1875" spans="3:3" x14ac:dyDescent="0.25">
      <c r="C1875" s="17"/>
    </row>
    <row r="1876" spans="3:3" x14ac:dyDescent="0.25">
      <c r="C1876" s="17"/>
    </row>
    <row r="1877" spans="3:3" x14ac:dyDescent="0.25">
      <c r="C1877" s="17"/>
    </row>
    <row r="1878" spans="3:3" x14ac:dyDescent="0.25">
      <c r="C1878" s="17"/>
    </row>
    <row r="1879" spans="3:3" x14ac:dyDescent="0.25">
      <c r="C1879" s="17"/>
    </row>
    <row r="1880" spans="3:3" x14ac:dyDescent="0.25">
      <c r="C1880" s="17"/>
    </row>
    <row r="1881" spans="3:3" x14ac:dyDescent="0.25">
      <c r="C1881" s="17"/>
    </row>
    <row r="1882" spans="3:3" x14ac:dyDescent="0.25">
      <c r="C1882" s="17"/>
    </row>
    <row r="1883" spans="3:3" x14ac:dyDescent="0.25">
      <c r="C1883" s="17"/>
    </row>
    <row r="1884" spans="3:3" x14ac:dyDescent="0.25">
      <c r="C1884" s="17"/>
    </row>
    <row r="1885" spans="3:3" x14ac:dyDescent="0.25">
      <c r="C1885" s="17"/>
    </row>
    <row r="1886" spans="3:3" x14ac:dyDescent="0.25">
      <c r="C1886" s="17"/>
    </row>
    <row r="1887" spans="3:3" x14ac:dyDescent="0.25">
      <c r="C1887" s="17"/>
    </row>
    <row r="1888" spans="3:3" x14ac:dyDescent="0.25">
      <c r="C1888" s="17"/>
    </row>
    <row r="1889" spans="3:3" x14ac:dyDescent="0.25">
      <c r="C1889" s="17"/>
    </row>
    <row r="1890" spans="3:3" x14ac:dyDescent="0.25">
      <c r="C1890" s="17"/>
    </row>
    <row r="1891" spans="3:3" x14ac:dyDescent="0.25">
      <c r="C1891" s="17"/>
    </row>
    <row r="1892" spans="3:3" x14ac:dyDescent="0.25">
      <c r="C1892" s="17"/>
    </row>
    <row r="1893" spans="3:3" x14ac:dyDescent="0.25">
      <c r="C1893" s="17"/>
    </row>
    <row r="1894" spans="3:3" x14ac:dyDescent="0.25">
      <c r="C1894" s="17"/>
    </row>
    <row r="1895" spans="3:3" x14ac:dyDescent="0.25">
      <c r="C1895" s="17"/>
    </row>
    <row r="1896" spans="3:3" x14ac:dyDescent="0.25">
      <c r="C1896" s="17"/>
    </row>
    <row r="1897" spans="3:3" x14ac:dyDescent="0.25">
      <c r="C1897" s="17"/>
    </row>
    <row r="1898" spans="3:3" x14ac:dyDescent="0.25">
      <c r="C1898" s="17"/>
    </row>
    <row r="1899" spans="3:3" x14ac:dyDescent="0.25">
      <c r="C1899" s="17"/>
    </row>
    <row r="1900" spans="3:3" x14ac:dyDescent="0.25">
      <c r="C1900" s="17"/>
    </row>
    <row r="1901" spans="3:3" x14ac:dyDescent="0.25">
      <c r="C1901" s="17"/>
    </row>
    <row r="1902" spans="3:3" x14ac:dyDescent="0.25">
      <c r="C1902" s="17"/>
    </row>
    <row r="1903" spans="3:3" x14ac:dyDescent="0.25">
      <c r="C1903" s="17"/>
    </row>
    <row r="1904" spans="3:3" x14ac:dyDescent="0.25">
      <c r="C1904" s="17"/>
    </row>
    <row r="1905" spans="3:3" x14ac:dyDescent="0.25">
      <c r="C1905" s="17"/>
    </row>
    <row r="1906" spans="3:3" x14ac:dyDescent="0.25">
      <c r="C1906" s="17"/>
    </row>
    <row r="1907" spans="3:3" x14ac:dyDescent="0.25">
      <c r="C1907" s="17"/>
    </row>
    <row r="1908" spans="3:3" x14ac:dyDescent="0.25">
      <c r="C1908" s="17"/>
    </row>
    <row r="1909" spans="3:3" x14ac:dyDescent="0.25">
      <c r="C1909" s="17"/>
    </row>
    <row r="1910" spans="3:3" x14ac:dyDescent="0.25">
      <c r="C1910" s="17"/>
    </row>
    <row r="1911" spans="3:3" x14ac:dyDescent="0.25">
      <c r="C1911" s="17"/>
    </row>
    <row r="1912" spans="3:3" x14ac:dyDescent="0.25">
      <c r="C1912" s="17"/>
    </row>
    <row r="1913" spans="3:3" x14ac:dyDescent="0.25">
      <c r="C1913" s="17"/>
    </row>
    <row r="1914" spans="3:3" x14ac:dyDescent="0.25">
      <c r="C1914" s="17"/>
    </row>
    <row r="1915" spans="3:3" x14ac:dyDescent="0.25">
      <c r="C1915" s="17"/>
    </row>
    <row r="1916" spans="3:3" x14ac:dyDescent="0.25">
      <c r="C1916" s="17"/>
    </row>
    <row r="1917" spans="3:3" x14ac:dyDescent="0.25">
      <c r="C1917" s="17"/>
    </row>
    <row r="1918" spans="3:3" x14ac:dyDescent="0.25">
      <c r="C1918" s="17"/>
    </row>
    <row r="1919" spans="3:3" x14ac:dyDescent="0.25">
      <c r="C1919" s="17"/>
    </row>
    <row r="1920" spans="3:3" x14ac:dyDescent="0.25">
      <c r="C1920" s="17"/>
    </row>
    <row r="1921" spans="3:3" x14ac:dyDescent="0.25">
      <c r="C1921" s="17"/>
    </row>
    <row r="1922" spans="3:3" x14ac:dyDescent="0.25">
      <c r="C1922" s="17"/>
    </row>
    <row r="1923" spans="3:3" x14ac:dyDescent="0.25">
      <c r="C1923" s="17"/>
    </row>
    <row r="1924" spans="3:3" x14ac:dyDescent="0.25">
      <c r="C1924" s="17"/>
    </row>
    <row r="1925" spans="3:3" x14ac:dyDescent="0.25">
      <c r="C1925" s="17"/>
    </row>
    <row r="1926" spans="3:3" x14ac:dyDescent="0.25">
      <c r="C1926" s="17"/>
    </row>
    <row r="1927" spans="3:3" x14ac:dyDescent="0.25">
      <c r="C1927" s="17"/>
    </row>
    <row r="1928" spans="3:3" x14ac:dyDescent="0.25">
      <c r="C1928" s="17"/>
    </row>
    <row r="1929" spans="3:3" x14ac:dyDescent="0.25">
      <c r="C1929" s="17"/>
    </row>
    <row r="1930" spans="3:3" x14ac:dyDescent="0.25">
      <c r="C1930" s="17"/>
    </row>
    <row r="1931" spans="3:3" x14ac:dyDescent="0.25">
      <c r="C1931" s="17"/>
    </row>
    <row r="1932" spans="3:3" x14ac:dyDescent="0.25">
      <c r="C1932" s="17"/>
    </row>
    <row r="1933" spans="3:3" x14ac:dyDescent="0.25">
      <c r="C1933" s="17"/>
    </row>
    <row r="1934" spans="3:3" x14ac:dyDescent="0.25">
      <c r="C1934" s="17"/>
    </row>
    <row r="1935" spans="3:3" x14ac:dyDescent="0.25">
      <c r="C1935" s="17"/>
    </row>
    <row r="1936" spans="3:3" x14ac:dyDescent="0.25">
      <c r="C1936" s="17"/>
    </row>
    <row r="1937" spans="3:3" x14ac:dyDescent="0.25">
      <c r="C1937" s="17"/>
    </row>
    <row r="1938" spans="3:3" x14ac:dyDescent="0.25">
      <c r="C1938" s="17"/>
    </row>
    <row r="1939" spans="3:3" x14ac:dyDescent="0.25">
      <c r="C1939" s="17"/>
    </row>
    <row r="1940" spans="3:3" x14ac:dyDescent="0.25">
      <c r="C1940" s="17"/>
    </row>
    <row r="1941" spans="3:3" x14ac:dyDescent="0.25">
      <c r="C1941" s="17"/>
    </row>
    <row r="1942" spans="3:3" x14ac:dyDescent="0.25">
      <c r="C1942" s="17"/>
    </row>
    <row r="1943" spans="3:3" x14ac:dyDescent="0.25">
      <c r="C1943" s="17"/>
    </row>
    <row r="1944" spans="3:3" x14ac:dyDescent="0.25">
      <c r="C1944" s="17"/>
    </row>
    <row r="1945" spans="3:3" x14ac:dyDescent="0.25">
      <c r="C1945" s="17"/>
    </row>
    <row r="1946" spans="3:3" x14ac:dyDescent="0.25">
      <c r="C1946" s="17"/>
    </row>
    <row r="1947" spans="3:3" x14ac:dyDescent="0.25">
      <c r="C1947" s="17"/>
    </row>
    <row r="1948" spans="3:3" x14ac:dyDescent="0.25">
      <c r="C1948" s="17"/>
    </row>
    <row r="1949" spans="3:3" x14ac:dyDescent="0.25">
      <c r="C1949" s="17"/>
    </row>
    <row r="1950" spans="3:3" x14ac:dyDescent="0.25">
      <c r="C1950" s="17"/>
    </row>
    <row r="1951" spans="3:3" x14ac:dyDescent="0.25">
      <c r="C1951" s="17"/>
    </row>
    <row r="1952" spans="3:3" x14ac:dyDescent="0.25">
      <c r="C1952" s="17"/>
    </row>
    <row r="1953" spans="3:3" x14ac:dyDescent="0.25">
      <c r="C1953" s="17"/>
    </row>
    <row r="1954" spans="3:3" x14ac:dyDescent="0.25">
      <c r="C1954" s="17"/>
    </row>
    <row r="1955" spans="3:3" x14ac:dyDescent="0.25">
      <c r="C1955" s="17"/>
    </row>
    <row r="1956" spans="3:3" x14ac:dyDescent="0.25">
      <c r="C1956" s="17"/>
    </row>
    <row r="1957" spans="3:3" x14ac:dyDescent="0.25">
      <c r="C1957" s="17"/>
    </row>
    <row r="1958" spans="3:3" x14ac:dyDescent="0.25">
      <c r="C1958" s="17"/>
    </row>
    <row r="1959" spans="3:3" x14ac:dyDescent="0.25">
      <c r="C1959" s="17"/>
    </row>
    <row r="1960" spans="3:3" x14ac:dyDescent="0.25">
      <c r="C1960" s="17"/>
    </row>
    <row r="1961" spans="3:3" x14ac:dyDescent="0.25">
      <c r="C1961" s="17"/>
    </row>
    <row r="1962" spans="3:3" x14ac:dyDescent="0.25">
      <c r="C1962" s="17"/>
    </row>
    <row r="1963" spans="3:3" x14ac:dyDescent="0.25">
      <c r="C1963" s="17"/>
    </row>
    <row r="1964" spans="3:3" x14ac:dyDescent="0.25">
      <c r="C1964" s="17"/>
    </row>
    <row r="1965" spans="3:3" x14ac:dyDescent="0.25">
      <c r="C1965" s="17"/>
    </row>
    <row r="1966" spans="3:3" x14ac:dyDescent="0.25">
      <c r="C1966" s="17"/>
    </row>
    <row r="1967" spans="3:3" x14ac:dyDescent="0.25">
      <c r="C1967" s="17"/>
    </row>
    <row r="1968" spans="3:3" x14ac:dyDescent="0.25">
      <c r="C1968" s="17"/>
    </row>
    <row r="1969" spans="3:3" x14ac:dyDescent="0.25">
      <c r="C1969" s="17"/>
    </row>
    <row r="1970" spans="3:3" x14ac:dyDescent="0.25">
      <c r="C1970" s="17"/>
    </row>
    <row r="1971" spans="3:3" x14ac:dyDescent="0.25">
      <c r="C1971" s="17"/>
    </row>
    <row r="1972" spans="3:3" x14ac:dyDescent="0.25">
      <c r="C1972" s="17"/>
    </row>
    <row r="1973" spans="3:3" x14ac:dyDescent="0.25">
      <c r="C1973" s="17"/>
    </row>
    <row r="1974" spans="3:3" x14ac:dyDescent="0.25">
      <c r="C1974" s="17"/>
    </row>
    <row r="1975" spans="3:3" x14ac:dyDescent="0.25">
      <c r="C1975" s="17"/>
    </row>
    <row r="1976" spans="3:3" x14ac:dyDescent="0.25">
      <c r="C1976" s="17"/>
    </row>
    <row r="1977" spans="3:3" x14ac:dyDescent="0.25">
      <c r="C1977" s="17"/>
    </row>
    <row r="1978" spans="3:3" x14ac:dyDescent="0.25">
      <c r="C1978" s="17"/>
    </row>
    <row r="1979" spans="3:3" x14ac:dyDescent="0.25">
      <c r="C1979" s="17"/>
    </row>
    <row r="1980" spans="3:3" x14ac:dyDescent="0.25">
      <c r="C1980" s="17"/>
    </row>
    <row r="1981" spans="3:3" x14ac:dyDescent="0.25">
      <c r="C1981" s="17"/>
    </row>
    <row r="1982" spans="3:3" x14ac:dyDescent="0.25">
      <c r="C1982" s="17"/>
    </row>
    <row r="1983" spans="3:3" x14ac:dyDescent="0.25">
      <c r="C1983" s="17"/>
    </row>
    <row r="1984" spans="3:3" x14ac:dyDescent="0.25">
      <c r="C1984" s="17"/>
    </row>
    <row r="1985" spans="3:3" x14ac:dyDescent="0.25">
      <c r="C1985" s="17"/>
    </row>
    <row r="1986" spans="3:3" x14ac:dyDescent="0.25">
      <c r="C1986" s="17"/>
    </row>
    <row r="1987" spans="3:3" x14ac:dyDescent="0.25">
      <c r="C1987" s="17"/>
    </row>
    <row r="1988" spans="3:3" x14ac:dyDescent="0.25">
      <c r="C1988" s="17"/>
    </row>
    <row r="1989" spans="3:3" x14ac:dyDescent="0.25">
      <c r="C1989" s="17"/>
    </row>
    <row r="1990" spans="3:3" x14ac:dyDescent="0.25">
      <c r="C1990" s="17"/>
    </row>
    <row r="1991" spans="3:3" x14ac:dyDescent="0.25">
      <c r="C1991" s="17"/>
    </row>
    <row r="1992" spans="3:3" x14ac:dyDescent="0.25">
      <c r="C1992" s="17"/>
    </row>
    <row r="1993" spans="3:3" x14ac:dyDescent="0.25">
      <c r="C1993" s="17"/>
    </row>
    <row r="1994" spans="3:3" x14ac:dyDescent="0.25">
      <c r="C1994" s="17"/>
    </row>
    <row r="1995" spans="3:3" x14ac:dyDescent="0.25">
      <c r="C1995" s="17"/>
    </row>
    <row r="1996" spans="3:3" x14ac:dyDescent="0.25">
      <c r="C1996" s="17"/>
    </row>
    <row r="1997" spans="3:3" x14ac:dyDescent="0.25">
      <c r="C1997" s="17"/>
    </row>
    <row r="1998" spans="3:3" x14ac:dyDescent="0.25">
      <c r="C1998" s="17"/>
    </row>
    <row r="1999" spans="3:3" x14ac:dyDescent="0.25">
      <c r="C1999" s="17"/>
    </row>
    <row r="2000" spans="3:3" x14ac:dyDescent="0.25">
      <c r="C2000" s="17"/>
    </row>
    <row r="2001" spans="3:3" x14ac:dyDescent="0.25">
      <c r="C2001" s="17"/>
    </row>
    <row r="2002" spans="3:3" x14ac:dyDescent="0.25">
      <c r="C2002" s="17"/>
    </row>
    <row r="2003" spans="3:3" x14ac:dyDescent="0.25">
      <c r="C2003" s="17"/>
    </row>
    <row r="2004" spans="3:3" x14ac:dyDescent="0.25">
      <c r="C2004" s="17"/>
    </row>
    <row r="2005" spans="3:3" x14ac:dyDescent="0.25">
      <c r="C2005" s="17"/>
    </row>
    <row r="2006" spans="3:3" x14ac:dyDescent="0.25">
      <c r="C2006" s="17"/>
    </row>
    <row r="2007" spans="3:3" x14ac:dyDescent="0.25">
      <c r="C2007" s="17"/>
    </row>
    <row r="2008" spans="3:3" x14ac:dyDescent="0.25">
      <c r="C2008" s="17"/>
    </row>
    <row r="2009" spans="3:3" x14ac:dyDescent="0.25">
      <c r="C2009" s="17"/>
    </row>
    <row r="2010" spans="3:3" x14ac:dyDescent="0.25">
      <c r="C2010" s="17"/>
    </row>
    <row r="2011" spans="3:3" x14ac:dyDescent="0.25">
      <c r="C2011" s="17"/>
    </row>
    <row r="2012" spans="3:3" x14ac:dyDescent="0.25">
      <c r="C2012" s="17"/>
    </row>
    <row r="2013" spans="3:3" x14ac:dyDescent="0.25">
      <c r="C2013" s="17"/>
    </row>
    <row r="2014" spans="3:3" x14ac:dyDescent="0.25">
      <c r="C2014" s="17"/>
    </row>
    <row r="2015" spans="3:3" x14ac:dyDescent="0.25">
      <c r="C2015" s="17"/>
    </row>
    <row r="2016" spans="3:3" x14ac:dyDescent="0.25">
      <c r="C2016" s="17"/>
    </row>
    <row r="2017" spans="3:3" x14ac:dyDescent="0.25">
      <c r="C2017" s="17"/>
    </row>
    <row r="2018" spans="3:3" x14ac:dyDescent="0.25">
      <c r="C2018" s="17"/>
    </row>
    <row r="2019" spans="3:3" x14ac:dyDescent="0.25">
      <c r="C2019" s="17"/>
    </row>
    <row r="2020" spans="3:3" x14ac:dyDescent="0.25">
      <c r="C2020" s="17"/>
    </row>
    <row r="2021" spans="3:3" x14ac:dyDescent="0.25">
      <c r="C2021" s="17"/>
    </row>
    <row r="2022" spans="3:3" x14ac:dyDescent="0.25">
      <c r="C2022" s="17"/>
    </row>
    <row r="2023" spans="3:3" x14ac:dyDescent="0.25">
      <c r="C2023" s="17"/>
    </row>
    <row r="2024" spans="3:3" x14ac:dyDescent="0.25">
      <c r="C2024" s="17"/>
    </row>
    <row r="2025" spans="3:3" x14ac:dyDescent="0.25">
      <c r="C2025" s="17"/>
    </row>
    <row r="2026" spans="3:3" x14ac:dyDescent="0.25">
      <c r="C2026" s="17"/>
    </row>
    <row r="2027" spans="3:3" x14ac:dyDescent="0.25">
      <c r="C2027" s="17"/>
    </row>
    <row r="2028" spans="3:3" x14ac:dyDescent="0.25">
      <c r="C2028" s="17"/>
    </row>
    <row r="2029" spans="3:3" x14ac:dyDescent="0.25">
      <c r="C2029" s="17"/>
    </row>
    <row r="2030" spans="3:3" x14ac:dyDescent="0.25">
      <c r="C2030" s="17"/>
    </row>
    <row r="2031" spans="3:3" x14ac:dyDescent="0.25">
      <c r="C2031" s="17"/>
    </row>
    <row r="2032" spans="3:3" x14ac:dyDescent="0.25">
      <c r="C2032" s="17"/>
    </row>
    <row r="2033" spans="3:3" x14ac:dyDescent="0.25">
      <c r="C2033" s="17"/>
    </row>
    <row r="2034" spans="3:3" x14ac:dyDescent="0.25">
      <c r="C2034" s="17"/>
    </row>
    <row r="2035" spans="3:3" x14ac:dyDescent="0.25">
      <c r="C2035" s="17"/>
    </row>
    <row r="2036" spans="3:3" x14ac:dyDescent="0.25">
      <c r="C2036" s="17"/>
    </row>
    <row r="2037" spans="3:3" x14ac:dyDescent="0.25">
      <c r="C2037" s="17"/>
    </row>
    <row r="2038" spans="3:3" x14ac:dyDescent="0.25">
      <c r="C2038" s="17"/>
    </row>
    <row r="2039" spans="3:3" x14ac:dyDescent="0.25">
      <c r="C2039" s="17"/>
    </row>
    <row r="2040" spans="3:3" x14ac:dyDescent="0.25">
      <c r="C2040" s="17"/>
    </row>
    <row r="2041" spans="3:3" x14ac:dyDescent="0.25">
      <c r="C2041" s="17"/>
    </row>
    <row r="2042" spans="3:3" x14ac:dyDescent="0.25">
      <c r="C2042" s="17"/>
    </row>
    <row r="2043" spans="3:3" x14ac:dyDescent="0.25">
      <c r="C2043" s="17"/>
    </row>
    <row r="2044" spans="3:3" x14ac:dyDescent="0.25">
      <c r="C2044" s="17"/>
    </row>
    <row r="2045" spans="3:3" x14ac:dyDescent="0.25">
      <c r="C2045" s="17"/>
    </row>
    <row r="2046" spans="3:3" x14ac:dyDescent="0.25">
      <c r="C2046" s="17"/>
    </row>
    <row r="2047" spans="3:3" x14ac:dyDescent="0.25">
      <c r="C2047" s="17"/>
    </row>
    <row r="2048" spans="3:3" x14ac:dyDescent="0.25">
      <c r="C2048" s="17"/>
    </row>
    <row r="2049" spans="3:3" x14ac:dyDescent="0.25">
      <c r="C2049" s="17"/>
    </row>
    <row r="2050" spans="3:3" x14ac:dyDescent="0.25">
      <c r="C2050" s="17"/>
    </row>
    <row r="2051" spans="3:3" x14ac:dyDescent="0.25">
      <c r="C2051" s="17"/>
    </row>
    <row r="2052" spans="3:3" x14ac:dyDescent="0.25">
      <c r="C2052" s="17"/>
    </row>
    <row r="2053" spans="3:3" x14ac:dyDescent="0.25">
      <c r="C2053" s="17"/>
    </row>
    <row r="2054" spans="3:3" x14ac:dyDescent="0.25">
      <c r="C2054" s="17"/>
    </row>
    <row r="2055" spans="3:3" x14ac:dyDescent="0.25">
      <c r="C2055" s="17"/>
    </row>
    <row r="2056" spans="3:3" x14ac:dyDescent="0.25">
      <c r="C2056" s="17"/>
    </row>
    <row r="2057" spans="3:3" x14ac:dyDescent="0.25">
      <c r="C2057" s="17"/>
    </row>
    <row r="2058" spans="3:3" x14ac:dyDescent="0.25">
      <c r="C2058" s="17"/>
    </row>
    <row r="2059" spans="3:3" x14ac:dyDescent="0.25">
      <c r="C2059" s="17"/>
    </row>
    <row r="2060" spans="3:3" x14ac:dyDescent="0.25">
      <c r="C2060" s="17"/>
    </row>
    <row r="2061" spans="3:3" x14ac:dyDescent="0.25">
      <c r="C2061" s="17"/>
    </row>
    <row r="2062" spans="3:3" x14ac:dyDescent="0.25">
      <c r="C2062" s="17"/>
    </row>
    <row r="2063" spans="3:3" x14ac:dyDescent="0.25">
      <c r="C2063" s="17"/>
    </row>
    <row r="2064" spans="3:3" x14ac:dyDescent="0.25">
      <c r="C2064" s="17"/>
    </row>
    <row r="2065" spans="3:3" x14ac:dyDescent="0.25">
      <c r="C2065" s="17"/>
    </row>
    <row r="2066" spans="3:3" x14ac:dyDescent="0.25">
      <c r="C2066" s="17"/>
    </row>
    <row r="2067" spans="3:3" x14ac:dyDescent="0.25">
      <c r="C2067" s="17"/>
    </row>
    <row r="2068" spans="3:3" x14ac:dyDescent="0.25">
      <c r="C2068" s="17"/>
    </row>
    <row r="2069" spans="3:3" x14ac:dyDescent="0.25">
      <c r="C2069" s="17"/>
    </row>
    <row r="2070" spans="3:3" x14ac:dyDescent="0.25">
      <c r="C2070" s="17"/>
    </row>
    <row r="2071" spans="3:3" x14ac:dyDescent="0.25">
      <c r="C2071" s="17"/>
    </row>
    <row r="2072" spans="3:3" x14ac:dyDescent="0.25">
      <c r="C2072" s="17"/>
    </row>
    <row r="2073" spans="3:3" x14ac:dyDescent="0.25">
      <c r="C2073" s="17"/>
    </row>
    <row r="2074" spans="3:3" x14ac:dyDescent="0.25">
      <c r="C2074" s="17"/>
    </row>
    <row r="2075" spans="3:3" x14ac:dyDescent="0.25">
      <c r="C2075" s="17"/>
    </row>
    <row r="2076" spans="3:3" x14ac:dyDescent="0.25">
      <c r="C2076" s="17"/>
    </row>
    <row r="2077" spans="3:3" x14ac:dyDescent="0.25">
      <c r="C2077" s="17"/>
    </row>
    <row r="2078" spans="3:3" x14ac:dyDescent="0.25">
      <c r="C2078" s="17"/>
    </row>
    <row r="2079" spans="3:3" x14ac:dyDescent="0.25">
      <c r="C2079" s="17"/>
    </row>
    <row r="2080" spans="3:3" x14ac:dyDescent="0.25">
      <c r="C2080" s="17"/>
    </row>
    <row r="2081" spans="3:3" x14ac:dyDescent="0.25">
      <c r="C2081" s="17"/>
    </row>
    <row r="2082" spans="3:3" x14ac:dyDescent="0.25">
      <c r="C2082" s="17"/>
    </row>
    <row r="2083" spans="3:3" x14ac:dyDescent="0.25">
      <c r="C2083" s="17"/>
    </row>
    <row r="2084" spans="3:3" x14ac:dyDescent="0.25">
      <c r="C2084" s="17"/>
    </row>
    <row r="2085" spans="3:3" x14ac:dyDescent="0.25">
      <c r="C2085" s="17"/>
    </row>
    <row r="2086" spans="3:3" x14ac:dyDescent="0.25">
      <c r="C2086" s="17"/>
    </row>
    <row r="2087" spans="3:3" x14ac:dyDescent="0.25">
      <c r="C2087" s="17"/>
    </row>
    <row r="2088" spans="3:3" x14ac:dyDescent="0.25">
      <c r="C2088" s="17"/>
    </row>
    <row r="2089" spans="3:3" x14ac:dyDescent="0.25">
      <c r="C2089" s="17"/>
    </row>
    <row r="2090" spans="3:3" x14ac:dyDescent="0.25">
      <c r="C2090" s="17"/>
    </row>
    <row r="2091" spans="3:3" x14ac:dyDescent="0.25">
      <c r="C2091" s="17"/>
    </row>
    <row r="2092" spans="3:3" x14ac:dyDescent="0.25">
      <c r="C2092" s="17"/>
    </row>
    <row r="2093" spans="3:3" x14ac:dyDescent="0.25">
      <c r="C2093" s="17"/>
    </row>
    <row r="2094" spans="3:3" x14ac:dyDescent="0.25">
      <c r="C2094" s="17"/>
    </row>
    <row r="2095" spans="3:3" x14ac:dyDescent="0.25">
      <c r="C2095" s="17"/>
    </row>
    <row r="2096" spans="3:3" x14ac:dyDescent="0.25">
      <c r="C2096" s="17"/>
    </row>
    <row r="2097" spans="3:3" x14ac:dyDescent="0.25">
      <c r="C2097" s="17"/>
    </row>
    <row r="2098" spans="3:3" x14ac:dyDescent="0.25">
      <c r="C2098" s="17"/>
    </row>
    <row r="2099" spans="3:3" x14ac:dyDescent="0.25">
      <c r="C2099" s="17"/>
    </row>
    <row r="2100" spans="3:3" x14ac:dyDescent="0.25">
      <c r="C2100" s="17"/>
    </row>
    <row r="2101" spans="3:3" x14ac:dyDescent="0.25">
      <c r="C2101" s="17"/>
    </row>
    <row r="2102" spans="3:3" x14ac:dyDescent="0.25">
      <c r="C2102" s="17"/>
    </row>
    <row r="2103" spans="3:3" x14ac:dyDescent="0.25">
      <c r="C2103" s="17"/>
    </row>
    <row r="2104" spans="3:3" x14ac:dyDescent="0.25">
      <c r="C2104" s="17"/>
    </row>
    <row r="2105" spans="3:3" x14ac:dyDescent="0.25">
      <c r="C2105" s="17"/>
    </row>
    <row r="2106" spans="3:3" x14ac:dyDescent="0.25">
      <c r="C2106" s="17"/>
    </row>
    <row r="2107" spans="3:3" x14ac:dyDescent="0.25">
      <c r="C2107" s="17"/>
    </row>
    <row r="2108" spans="3:3" x14ac:dyDescent="0.25">
      <c r="C2108" s="17"/>
    </row>
    <row r="2109" spans="3:3" x14ac:dyDescent="0.25">
      <c r="C2109" s="17"/>
    </row>
    <row r="2110" spans="3:3" x14ac:dyDescent="0.25">
      <c r="C2110" s="17"/>
    </row>
    <row r="2111" spans="3:3" x14ac:dyDescent="0.25">
      <c r="C2111" s="17"/>
    </row>
    <row r="2112" spans="3:3" x14ac:dyDescent="0.25">
      <c r="C2112" s="17"/>
    </row>
    <row r="2113" spans="3:3" x14ac:dyDescent="0.25">
      <c r="C2113" s="17"/>
    </row>
    <row r="2114" spans="3:3" x14ac:dyDescent="0.25">
      <c r="C2114" s="17"/>
    </row>
    <row r="2115" spans="3:3" x14ac:dyDescent="0.25">
      <c r="C2115" s="17"/>
    </row>
    <row r="2116" spans="3:3" x14ac:dyDescent="0.25">
      <c r="C2116" s="17"/>
    </row>
    <row r="2117" spans="3:3" x14ac:dyDescent="0.25">
      <c r="C2117" s="17"/>
    </row>
    <row r="2118" spans="3:3" x14ac:dyDescent="0.25">
      <c r="C2118" s="17"/>
    </row>
    <row r="2119" spans="3:3" x14ac:dyDescent="0.25">
      <c r="C2119" s="17"/>
    </row>
    <row r="2120" spans="3:3" x14ac:dyDescent="0.25">
      <c r="C2120" s="17"/>
    </row>
    <row r="2121" spans="3:3" x14ac:dyDescent="0.25">
      <c r="C2121" s="17"/>
    </row>
    <row r="2122" spans="3:3" x14ac:dyDescent="0.25">
      <c r="C2122" s="17"/>
    </row>
    <row r="2123" spans="3:3" x14ac:dyDescent="0.25">
      <c r="C2123" s="17"/>
    </row>
    <row r="2124" spans="3:3" x14ac:dyDescent="0.25">
      <c r="C2124" s="17"/>
    </row>
    <row r="2125" spans="3:3" x14ac:dyDescent="0.25">
      <c r="C2125" s="17"/>
    </row>
    <row r="2126" spans="3:3" x14ac:dyDescent="0.25">
      <c r="C2126" s="17"/>
    </row>
    <row r="2127" spans="3:3" x14ac:dyDescent="0.25">
      <c r="C2127" s="17"/>
    </row>
    <row r="2128" spans="3:3" x14ac:dyDescent="0.25">
      <c r="C2128" s="17"/>
    </row>
    <row r="2129" spans="3:3" x14ac:dyDescent="0.25">
      <c r="C2129" s="17"/>
    </row>
    <row r="2130" spans="3:3" x14ac:dyDescent="0.25">
      <c r="C2130" s="17"/>
    </row>
    <row r="2131" spans="3:3" x14ac:dyDescent="0.25">
      <c r="C2131" s="17"/>
    </row>
    <row r="2132" spans="3:3" x14ac:dyDescent="0.25">
      <c r="C2132" s="17"/>
    </row>
    <row r="2133" spans="3:3" x14ac:dyDescent="0.25">
      <c r="C2133" s="17"/>
    </row>
    <row r="2134" spans="3:3" x14ac:dyDescent="0.25">
      <c r="C2134" s="17"/>
    </row>
    <row r="2135" spans="3:3" x14ac:dyDescent="0.25">
      <c r="C2135" s="17"/>
    </row>
    <row r="2136" spans="3:3" x14ac:dyDescent="0.25">
      <c r="C2136" s="17"/>
    </row>
    <row r="2137" spans="3:3" x14ac:dyDescent="0.25">
      <c r="C2137" s="17"/>
    </row>
    <row r="2138" spans="3:3" x14ac:dyDescent="0.25">
      <c r="C2138" s="17"/>
    </row>
    <row r="2139" spans="3:3" x14ac:dyDescent="0.25">
      <c r="C2139" s="17"/>
    </row>
    <row r="2140" spans="3:3" x14ac:dyDescent="0.25">
      <c r="C2140" s="17"/>
    </row>
    <row r="2141" spans="3:3" x14ac:dyDescent="0.25">
      <c r="C2141" s="17"/>
    </row>
    <row r="2142" spans="3:3" x14ac:dyDescent="0.25">
      <c r="C2142" s="17"/>
    </row>
    <row r="2143" spans="3:3" x14ac:dyDescent="0.25">
      <c r="C2143" s="17"/>
    </row>
    <row r="2144" spans="3:3" x14ac:dyDescent="0.25">
      <c r="C2144" s="17"/>
    </row>
    <row r="2145" spans="3:3" x14ac:dyDescent="0.25">
      <c r="C2145" s="17"/>
    </row>
    <row r="2146" spans="3:3" x14ac:dyDescent="0.25">
      <c r="C2146" s="17"/>
    </row>
    <row r="2147" spans="3:3" x14ac:dyDescent="0.25">
      <c r="C2147" s="17"/>
    </row>
    <row r="2148" spans="3:3" x14ac:dyDescent="0.25">
      <c r="C2148" s="17"/>
    </row>
    <row r="2149" spans="3:3" x14ac:dyDescent="0.25">
      <c r="C2149" s="17"/>
    </row>
    <row r="2150" spans="3:3" x14ac:dyDescent="0.25">
      <c r="C2150" s="17"/>
    </row>
    <row r="2151" spans="3:3" x14ac:dyDescent="0.25">
      <c r="C2151" s="17"/>
    </row>
    <row r="2152" spans="3:3" x14ac:dyDescent="0.25">
      <c r="C2152" s="17"/>
    </row>
    <row r="2153" spans="3:3" x14ac:dyDescent="0.25">
      <c r="C2153" s="17"/>
    </row>
    <row r="2154" spans="3:3" x14ac:dyDescent="0.25">
      <c r="C2154" s="17"/>
    </row>
    <row r="2155" spans="3:3" x14ac:dyDescent="0.25">
      <c r="C2155" s="17"/>
    </row>
    <row r="2156" spans="3:3" x14ac:dyDescent="0.25">
      <c r="C2156" s="17"/>
    </row>
    <row r="2157" spans="3:3" x14ac:dyDescent="0.25">
      <c r="C2157" s="17"/>
    </row>
    <row r="2158" spans="3:3" x14ac:dyDescent="0.25">
      <c r="C2158" s="17"/>
    </row>
    <row r="2159" spans="3:3" x14ac:dyDescent="0.25">
      <c r="C2159" s="17"/>
    </row>
    <row r="2160" spans="3:3" x14ac:dyDescent="0.25">
      <c r="C2160" s="17"/>
    </row>
    <row r="2161" spans="3:3" x14ac:dyDescent="0.25">
      <c r="C2161" s="17"/>
    </row>
    <row r="2162" spans="3:3" x14ac:dyDescent="0.25">
      <c r="C2162" s="17"/>
    </row>
    <row r="2163" spans="3:3" x14ac:dyDescent="0.25">
      <c r="C2163" s="17"/>
    </row>
    <row r="2164" spans="3:3" x14ac:dyDescent="0.25">
      <c r="C2164" s="17"/>
    </row>
    <row r="2165" spans="3:3" x14ac:dyDescent="0.25">
      <c r="C2165" s="17"/>
    </row>
    <row r="2166" spans="3:3" x14ac:dyDescent="0.25">
      <c r="C2166" s="17"/>
    </row>
    <row r="2167" spans="3:3" x14ac:dyDescent="0.25">
      <c r="C2167" s="17"/>
    </row>
    <row r="2168" spans="3:3" x14ac:dyDescent="0.25">
      <c r="C2168" s="17"/>
    </row>
    <row r="2169" spans="3:3" x14ac:dyDescent="0.25">
      <c r="C2169" s="17"/>
    </row>
    <row r="2170" spans="3:3" x14ac:dyDescent="0.25">
      <c r="C2170" s="17"/>
    </row>
    <row r="2171" spans="3:3" x14ac:dyDescent="0.25">
      <c r="C2171" s="17"/>
    </row>
    <row r="2172" spans="3:3" x14ac:dyDescent="0.25">
      <c r="C2172" s="17"/>
    </row>
    <row r="2173" spans="3:3" x14ac:dyDescent="0.25">
      <c r="C2173" s="17"/>
    </row>
    <row r="2174" spans="3:3" x14ac:dyDescent="0.25">
      <c r="C2174" s="17"/>
    </row>
    <row r="2175" spans="3:3" x14ac:dyDescent="0.25">
      <c r="C2175" s="17"/>
    </row>
    <row r="2176" spans="3:3" x14ac:dyDescent="0.25">
      <c r="C2176" s="17"/>
    </row>
    <row r="2177" spans="3:3" x14ac:dyDescent="0.25">
      <c r="C2177" s="17"/>
    </row>
    <row r="2178" spans="3:3" x14ac:dyDescent="0.25">
      <c r="C2178" s="17"/>
    </row>
    <row r="2179" spans="3:3" x14ac:dyDescent="0.25">
      <c r="C2179" s="17"/>
    </row>
    <row r="2180" spans="3:3" x14ac:dyDescent="0.25">
      <c r="C2180" s="17"/>
    </row>
    <row r="2181" spans="3:3" x14ac:dyDescent="0.25">
      <c r="C2181" s="17"/>
    </row>
    <row r="2182" spans="3:3" x14ac:dyDescent="0.25">
      <c r="C2182" s="17"/>
    </row>
    <row r="2183" spans="3:3" x14ac:dyDescent="0.25">
      <c r="C2183" s="17"/>
    </row>
    <row r="2184" spans="3:3" x14ac:dyDescent="0.25">
      <c r="C2184" s="17"/>
    </row>
    <row r="2185" spans="3:3" x14ac:dyDescent="0.25">
      <c r="C2185" s="17"/>
    </row>
    <row r="2186" spans="3:3" x14ac:dyDescent="0.25">
      <c r="C2186" s="17"/>
    </row>
    <row r="2187" spans="3:3" x14ac:dyDescent="0.25">
      <c r="C2187" s="17"/>
    </row>
    <row r="2188" spans="3:3" x14ac:dyDescent="0.25">
      <c r="C2188" s="17"/>
    </row>
    <row r="2189" spans="3:3" x14ac:dyDescent="0.25">
      <c r="C2189" s="17"/>
    </row>
    <row r="2190" spans="3:3" x14ac:dyDescent="0.25">
      <c r="C2190" s="17"/>
    </row>
    <row r="2191" spans="3:3" x14ac:dyDescent="0.25">
      <c r="C2191" s="17"/>
    </row>
    <row r="2192" spans="3:3" x14ac:dyDescent="0.25">
      <c r="C2192" s="17"/>
    </row>
    <row r="2193" spans="3:3" x14ac:dyDescent="0.25">
      <c r="C2193" s="17"/>
    </row>
    <row r="2194" spans="3:3" x14ac:dyDescent="0.25">
      <c r="C2194" s="17"/>
    </row>
    <row r="2195" spans="3:3" x14ac:dyDescent="0.25">
      <c r="C2195" s="17"/>
    </row>
    <row r="2196" spans="3:3" x14ac:dyDescent="0.25">
      <c r="C2196" s="17"/>
    </row>
    <row r="2197" spans="3:3" x14ac:dyDescent="0.25">
      <c r="C2197" s="17"/>
    </row>
    <row r="2198" spans="3:3" x14ac:dyDescent="0.25">
      <c r="C2198" s="17"/>
    </row>
    <row r="2199" spans="3:3" x14ac:dyDescent="0.25">
      <c r="C2199" s="17"/>
    </row>
    <row r="2200" spans="3:3" x14ac:dyDescent="0.25">
      <c r="C2200" s="17"/>
    </row>
    <row r="2201" spans="3:3" x14ac:dyDescent="0.25">
      <c r="C2201" s="17"/>
    </row>
    <row r="2202" spans="3:3" x14ac:dyDescent="0.25">
      <c r="C2202" s="17"/>
    </row>
    <row r="2203" spans="3:3" x14ac:dyDescent="0.25">
      <c r="C2203" s="17"/>
    </row>
    <row r="2204" spans="3:3" x14ac:dyDescent="0.25">
      <c r="C2204" s="17"/>
    </row>
    <row r="2205" spans="3:3" x14ac:dyDescent="0.25">
      <c r="C2205" s="17"/>
    </row>
    <row r="2206" spans="3:3" x14ac:dyDescent="0.25">
      <c r="C2206" s="17"/>
    </row>
    <row r="2207" spans="3:3" x14ac:dyDescent="0.25">
      <c r="C2207" s="17"/>
    </row>
    <row r="2208" spans="3:3" x14ac:dyDescent="0.25">
      <c r="C2208" s="17"/>
    </row>
    <row r="2209" spans="3:3" x14ac:dyDescent="0.25">
      <c r="C2209" s="17"/>
    </row>
    <row r="2210" spans="3:3" x14ac:dyDescent="0.25">
      <c r="C2210" s="17"/>
    </row>
    <row r="2211" spans="3:3" x14ac:dyDescent="0.25">
      <c r="C2211" s="17"/>
    </row>
    <row r="2212" spans="3:3" x14ac:dyDescent="0.25">
      <c r="C2212" s="17"/>
    </row>
    <row r="2213" spans="3:3" x14ac:dyDescent="0.25">
      <c r="C2213" s="17"/>
    </row>
    <row r="2214" spans="3:3" x14ac:dyDescent="0.25">
      <c r="C2214" s="17"/>
    </row>
    <row r="2215" spans="3:3" x14ac:dyDescent="0.25">
      <c r="C2215" s="17"/>
    </row>
    <row r="2216" spans="3:3" x14ac:dyDescent="0.25">
      <c r="C2216" s="17"/>
    </row>
    <row r="2217" spans="3:3" x14ac:dyDescent="0.25">
      <c r="C2217" s="17"/>
    </row>
    <row r="2218" spans="3:3" x14ac:dyDescent="0.25">
      <c r="C2218" s="17"/>
    </row>
    <row r="2219" spans="3:3" x14ac:dyDescent="0.25">
      <c r="C2219" s="17"/>
    </row>
    <row r="2220" spans="3:3" x14ac:dyDescent="0.25">
      <c r="C2220" s="17"/>
    </row>
    <row r="2221" spans="3:3" x14ac:dyDescent="0.25">
      <c r="C2221" s="17"/>
    </row>
    <row r="2222" spans="3:3" x14ac:dyDescent="0.25">
      <c r="C2222" s="17"/>
    </row>
    <row r="2223" spans="3:3" x14ac:dyDescent="0.25">
      <c r="C2223" s="17"/>
    </row>
    <row r="2224" spans="3:3" x14ac:dyDescent="0.25">
      <c r="C2224" s="17"/>
    </row>
    <row r="2225" spans="3:3" x14ac:dyDescent="0.25">
      <c r="C2225" s="17"/>
    </row>
    <row r="2226" spans="3:3" x14ac:dyDescent="0.25">
      <c r="C2226" s="17"/>
    </row>
    <row r="2227" spans="3:3" x14ac:dyDescent="0.25">
      <c r="C2227" s="17"/>
    </row>
    <row r="2228" spans="3:3" x14ac:dyDescent="0.25">
      <c r="C2228" s="17"/>
    </row>
    <row r="2229" spans="3:3" x14ac:dyDescent="0.25">
      <c r="C2229" s="17"/>
    </row>
    <row r="2230" spans="3:3" x14ac:dyDescent="0.25">
      <c r="C2230" s="17"/>
    </row>
    <row r="2231" spans="3:3" x14ac:dyDescent="0.25">
      <c r="C2231" s="17"/>
    </row>
    <row r="2232" spans="3:3" x14ac:dyDescent="0.25">
      <c r="C2232" s="17"/>
    </row>
    <row r="2233" spans="3:3" x14ac:dyDescent="0.25">
      <c r="C2233" s="17"/>
    </row>
    <row r="2234" spans="3:3" x14ac:dyDescent="0.25">
      <c r="C2234" s="17"/>
    </row>
    <row r="2235" spans="3:3" x14ac:dyDescent="0.25">
      <c r="C2235" s="17"/>
    </row>
    <row r="2236" spans="3:3" x14ac:dyDescent="0.25">
      <c r="C2236" s="17"/>
    </row>
    <row r="2237" spans="3:3" x14ac:dyDescent="0.25">
      <c r="C2237" s="17"/>
    </row>
    <row r="2238" spans="3:3" x14ac:dyDescent="0.25">
      <c r="C2238" s="17"/>
    </row>
    <row r="2239" spans="3:3" x14ac:dyDescent="0.25">
      <c r="C2239" s="17"/>
    </row>
    <row r="2240" spans="3:3" x14ac:dyDescent="0.25">
      <c r="C2240" s="17"/>
    </row>
    <row r="2241" spans="3:3" x14ac:dyDescent="0.25">
      <c r="C2241" s="17"/>
    </row>
    <row r="2242" spans="3:3" x14ac:dyDescent="0.25">
      <c r="C2242" s="17"/>
    </row>
    <row r="2243" spans="3:3" x14ac:dyDescent="0.25">
      <c r="C2243" s="17"/>
    </row>
    <row r="2244" spans="3:3" x14ac:dyDescent="0.25">
      <c r="C2244" s="17"/>
    </row>
    <row r="2245" spans="3:3" x14ac:dyDescent="0.25">
      <c r="C2245" s="17"/>
    </row>
    <row r="2246" spans="3:3" x14ac:dyDescent="0.25">
      <c r="C2246" s="17"/>
    </row>
    <row r="2247" spans="3:3" x14ac:dyDescent="0.25">
      <c r="C2247" s="17"/>
    </row>
    <row r="2248" spans="3:3" x14ac:dyDescent="0.25">
      <c r="C2248" s="17"/>
    </row>
    <row r="2249" spans="3:3" x14ac:dyDescent="0.25">
      <c r="C2249" s="17"/>
    </row>
    <row r="2250" spans="3:3" x14ac:dyDescent="0.25">
      <c r="C2250" s="17"/>
    </row>
    <row r="2251" spans="3:3" x14ac:dyDescent="0.25">
      <c r="C2251" s="17"/>
    </row>
    <row r="2252" spans="3:3" x14ac:dyDescent="0.25">
      <c r="C2252" s="17"/>
    </row>
    <row r="2253" spans="3:3" x14ac:dyDescent="0.25">
      <c r="C2253" s="17"/>
    </row>
    <row r="2254" spans="3:3" x14ac:dyDescent="0.25">
      <c r="C2254" s="17"/>
    </row>
    <row r="2255" spans="3:3" x14ac:dyDescent="0.25">
      <c r="C2255" s="17"/>
    </row>
    <row r="2256" spans="3:3" x14ac:dyDescent="0.25">
      <c r="C2256" s="17"/>
    </row>
    <row r="2257" spans="3:3" x14ac:dyDescent="0.25">
      <c r="C2257" s="17"/>
    </row>
    <row r="2258" spans="3:3" x14ac:dyDescent="0.25">
      <c r="C2258" s="17"/>
    </row>
    <row r="2259" spans="3:3" x14ac:dyDescent="0.25">
      <c r="C2259" s="17"/>
    </row>
    <row r="2260" spans="3:3" x14ac:dyDescent="0.25">
      <c r="C2260" s="17"/>
    </row>
    <row r="2261" spans="3:3" x14ac:dyDescent="0.25">
      <c r="C2261" s="17"/>
    </row>
    <row r="2262" spans="3:3" x14ac:dyDescent="0.25">
      <c r="C2262" s="17"/>
    </row>
    <row r="2263" spans="3:3" x14ac:dyDescent="0.25">
      <c r="C2263" s="17"/>
    </row>
    <row r="2264" spans="3:3" x14ac:dyDescent="0.25">
      <c r="C2264" s="17"/>
    </row>
    <row r="2265" spans="3:3" x14ac:dyDescent="0.25">
      <c r="C2265" s="17"/>
    </row>
    <row r="2266" spans="3:3" x14ac:dyDescent="0.25">
      <c r="C2266" s="17"/>
    </row>
    <row r="2267" spans="3:3" x14ac:dyDescent="0.25">
      <c r="C2267" s="17"/>
    </row>
    <row r="2268" spans="3:3" x14ac:dyDescent="0.25">
      <c r="C2268" s="17"/>
    </row>
    <row r="2269" spans="3:3" x14ac:dyDescent="0.25">
      <c r="C2269" s="17"/>
    </row>
    <row r="2270" spans="3:3" x14ac:dyDescent="0.25">
      <c r="C2270" s="17"/>
    </row>
    <row r="2271" spans="3:3" x14ac:dyDescent="0.25">
      <c r="C2271" s="17"/>
    </row>
    <row r="2272" spans="3:3" x14ac:dyDescent="0.25">
      <c r="C2272" s="17"/>
    </row>
    <row r="2273" spans="3:3" x14ac:dyDescent="0.25">
      <c r="C2273" s="17"/>
    </row>
    <row r="2274" spans="3:3" x14ac:dyDescent="0.25">
      <c r="C2274" s="17"/>
    </row>
    <row r="2275" spans="3:3" x14ac:dyDescent="0.25">
      <c r="C2275" s="17"/>
    </row>
    <row r="2276" spans="3:3" x14ac:dyDescent="0.25">
      <c r="C2276" s="17"/>
    </row>
    <row r="2277" spans="3:3" x14ac:dyDescent="0.25">
      <c r="C2277" s="17"/>
    </row>
    <row r="2278" spans="3:3" x14ac:dyDescent="0.25">
      <c r="C2278" s="17"/>
    </row>
    <row r="2279" spans="3:3" x14ac:dyDescent="0.25">
      <c r="C2279" s="17"/>
    </row>
    <row r="2280" spans="3:3" x14ac:dyDescent="0.25">
      <c r="C2280" s="17"/>
    </row>
    <row r="2281" spans="3:3" x14ac:dyDescent="0.25">
      <c r="C2281" s="17"/>
    </row>
    <row r="2282" spans="3:3" x14ac:dyDescent="0.25">
      <c r="C2282" s="17"/>
    </row>
    <row r="2283" spans="3:3" x14ac:dyDescent="0.25">
      <c r="C2283" s="17"/>
    </row>
    <row r="2284" spans="3:3" x14ac:dyDescent="0.25">
      <c r="C2284" s="17"/>
    </row>
    <row r="2285" spans="3:3" x14ac:dyDescent="0.25">
      <c r="C2285" s="17"/>
    </row>
    <row r="2286" spans="3:3" x14ac:dyDescent="0.25">
      <c r="C2286" s="17"/>
    </row>
    <row r="2287" spans="3:3" x14ac:dyDescent="0.25">
      <c r="C2287" s="17"/>
    </row>
    <row r="2288" spans="3:3" x14ac:dyDescent="0.25">
      <c r="C2288" s="17"/>
    </row>
    <row r="2289" spans="3:3" x14ac:dyDescent="0.25">
      <c r="C2289" s="17"/>
    </row>
    <row r="2290" spans="3:3" x14ac:dyDescent="0.25">
      <c r="C2290" s="17"/>
    </row>
    <row r="2291" spans="3:3" x14ac:dyDescent="0.25">
      <c r="C2291" s="17"/>
    </row>
    <row r="2292" spans="3:3" x14ac:dyDescent="0.25">
      <c r="C2292" s="17"/>
    </row>
    <row r="2293" spans="3:3" x14ac:dyDescent="0.25">
      <c r="C2293" s="17"/>
    </row>
    <row r="2294" spans="3:3" x14ac:dyDescent="0.25">
      <c r="C2294" s="17"/>
    </row>
    <row r="2295" spans="3:3" x14ac:dyDescent="0.25">
      <c r="C2295" s="17"/>
    </row>
    <row r="2296" spans="3:3" x14ac:dyDescent="0.25">
      <c r="C2296" s="17"/>
    </row>
    <row r="2297" spans="3:3" x14ac:dyDescent="0.25">
      <c r="C2297" s="17"/>
    </row>
    <row r="2298" spans="3:3" x14ac:dyDescent="0.25">
      <c r="C2298" s="17"/>
    </row>
    <row r="2299" spans="3:3" x14ac:dyDescent="0.25">
      <c r="C2299" s="17"/>
    </row>
    <row r="2300" spans="3:3" x14ac:dyDescent="0.25">
      <c r="C2300" s="17"/>
    </row>
    <row r="2301" spans="3:3" x14ac:dyDescent="0.25">
      <c r="C2301" s="17"/>
    </row>
    <row r="2302" spans="3:3" x14ac:dyDescent="0.25">
      <c r="C2302" s="17"/>
    </row>
    <row r="2303" spans="3:3" x14ac:dyDescent="0.25">
      <c r="C2303" s="17"/>
    </row>
    <row r="2304" spans="3:3" x14ac:dyDescent="0.25">
      <c r="C2304" s="17"/>
    </row>
    <row r="2305" spans="3:3" x14ac:dyDescent="0.25">
      <c r="C2305" s="17"/>
    </row>
    <row r="2306" spans="3:3" x14ac:dyDescent="0.25">
      <c r="C2306" s="17"/>
    </row>
    <row r="2307" spans="3:3" x14ac:dyDescent="0.25">
      <c r="C2307" s="17"/>
    </row>
    <row r="2308" spans="3:3" x14ac:dyDescent="0.25">
      <c r="C2308" s="17"/>
    </row>
    <row r="2309" spans="3:3" x14ac:dyDescent="0.25">
      <c r="C2309" s="17"/>
    </row>
    <row r="2310" spans="3:3" x14ac:dyDescent="0.25">
      <c r="C2310" s="17"/>
    </row>
    <row r="2311" spans="3:3" x14ac:dyDescent="0.25">
      <c r="C2311" s="17"/>
    </row>
    <row r="2312" spans="3:3" x14ac:dyDescent="0.25">
      <c r="C2312" s="17"/>
    </row>
    <row r="2313" spans="3:3" x14ac:dyDescent="0.25">
      <c r="C2313" s="17"/>
    </row>
    <row r="2314" spans="3:3" x14ac:dyDescent="0.25">
      <c r="C2314" s="17"/>
    </row>
    <row r="2315" spans="3:3" x14ac:dyDescent="0.25">
      <c r="C2315" s="17"/>
    </row>
    <row r="2316" spans="3:3" x14ac:dyDescent="0.25">
      <c r="C2316" s="17"/>
    </row>
    <row r="2317" spans="3:3" x14ac:dyDescent="0.25">
      <c r="C2317" s="17"/>
    </row>
    <row r="2318" spans="3:3" x14ac:dyDescent="0.25">
      <c r="C2318" s="17"/>
    </row>
    <row r="2319" spans="3:3" x14ac:dyDescent="0.25">
      <c r="C2319" s="17"/>
    </row>
    <row r="2320" spans="3:3" x14ac:dyDescent="0.25">
      <c r="C2320" s="17"/>
    </row>
    <row r="2321" spans="3:3" x14ac:dyDescent="0.25">
      <c r="C2321" s="17"/>
    </row>
    <row r="2322" spans="3:3" x14ac:dyDescent="0.25">
      <c r="C2322" s="17"/>
    </row>
    <row r="2323" spans="3:3" x14ac:dyDescent="0.25">
      <c r="C2323" s="17"/>
    </row>
    <row r="2324" spans="3:3" x14ac:dyDescent="0.25">
      <c r="C2324" s="17"/>
    </row>
    <row r="2325" spans="3:3" x14ac:dyDescent="0.25">
      <c r="C2325" s="17"/>
    </row>
    <row r="2326" spans="3:3" x14ac:dyDescent="0.25">
      <c r="C2326" s="17"/>
    </row>
    <row r="2327" spans="3:3" x14ac:dyDescent="0.25">
      <c r="C2327" s="17"/>
    </row>
    <row r="2328" spans="3:3" x14ac:dyDescent="0.25">
      <c r="C2328" s="17"/>
    </row>
    <row r="2329" spans="3:3" x14ac:dyDescent="0.25">
      <c r="C2329" s="17"/>
    </row>
    <row r="2330" spans="3:3" x14ac:dyDescent="0.25">
      <c r="C2330" s="17"/>
    </row>
    <row r="2331" spans="3:3" x14ac:dyDescent="0.25">
      <c r="C2331" s="17"/>
    </row>
    <row r="2332" spans="3:3" x14ac:dyDescent="0.25">
      <c r="C2332" s="17"/>
    </row>
    <row r="2333" spans="3:3" x14ac:dyDescent="0.25">
      <c r="C2333" s="17"/>
    </row>
    <row r="2334" spans="3:3" x14ac:dyDescent="0.25">
      <c r="C2334" s="17"/>
    </row>
    <row r="2335" spans="3:3" x14ac:dyDescent="0.25">
      <c r="C2335" s="17"/>
    </row>
    <row r="2336" spans="3:3" x14ac:dyDescent="0.25">
      <c r="C2336" s="17"/>
    </row>
    <row r="2337" spans="3:3" x14ac:dyDescent="0.25">
      <c r="C2337" s="17"/>
    </row>
    <row r="2338" spans="3:3" x14ac:dyDescent="0.25">
      <c r="C2338" s="17"/>
    </row>
    <row r="2339" spans="3:3" x14ac:dyDescent="0.25">
      <c r="C2339" s="17"/>
    </row>
    <row r="2340" spans="3:3" x14ac:dyDescent="0.25">
      <c r="C2340" s="17"/>
    </row>
    <row r="2341" spans="3:3" x14ac:dyDescent="0.25">
      <c r="C2341" s="17"/>
    </row>
    <row r="2342" spans="3:3" x14ac:dyDescent="0.25">
      <c r="C2342" s="17"/>
    </row>
    <row r="2343" spans="3:3" x14ac:dyDescent="0.25">
      <c r="C2343" s="17"/>
    </row>
    <row r="2344" spans="3:3" x14ac:dyDescent="0.25">
      <c r="C2344" s="17"/>
    </row>
    <row r="2345" spans="3:3" x14ac:dyDescent="0.25">
      <c r="C2345" s="17"/>
    </row>
    <row r="2346" spans="3:3" x14ac:dyDescent="0.25">
      <c r="C2346" s="17"/>
    </row>
    <row r="2347" spans="3:3" x14ac:dyDescent="0.25">
      <c r="C2347" s="17"/>
    </row>
    <row r="2348" spans="3:3" x14ac:dyDescent="0.25">
      <c r="C2348" s="17"/>
    </row>
    <row r="2349" spans="3:3" x14ac:dyDescent="0.25">
      <c r="C2349" s="17"/>
    </row>
    <row r="2350" spans="3:3" x14ac:dyDescent="0.25">
      <c r="C2350" s="17"/>
    </row>
    <row r="2351" spans="3:3" x14ac:dyDescent="0.25">
      <c r="C2351" s="17"/>
    </row>
    <row r="2352" spans="3:3" x14ac:dyDescent="0.25">
      <c r="C2352" s="17"/>
    </row>
    <row r="2353" spans="3:3" x14ac:dyDescent="0.25">
      <c r="C2353" s="17"/>
    </row>
    <row r="2354" spans="3:3" x14ac:dyDescent="0.25">
      <c r="C2354" s="17"/>
    </row>
    <row r="2355" spans="3:3" x14ac:dyDescent="0.25">
      <c r="C2355" s="17"/>
    </row>
    <row r="2356" spans="3:3" x14ac:dyDescent="0.25">
      <c r="C2356" s="17"/>
    </row>
    <row r="2357" spans="3:3" x14ac:dyDescent="0.25">
      <c r="C2357" s="17"/>
    </row>
    <row r="2358" spans="3:3" x14ac:dyDescent="0.25">
      <c r="C2358" s="17"/>
    </row>
    <row r="2359" spans="3:3" x14ac:dyDescent="0.25">
      <c r="C2359" s="17"/>
    </row>
    <row r="2360" spans="3:3" x14ac:dyDescent="0.25">
      <c r="C2360" s="17"/>
    </row>
    <row r="2361" spans="3:3" x14ac:dyDescent="0.25">
      <c r="C2361" s="17"/>
    </row>
    <row r="2362" spans="3:3" x14ac:dyDescent="0.25">
      <c r="C2362" s="17"/>
    </row>
    <row r="2363" spans="3:3" x14ac:dyDescent="0.25">
      <c r="C2363" s="17"/>
    </row>
    <row r="2364" spans="3:3" x14ac:dyDescent="0.25">
      <c r="C2364" s="17"/>
    </row>
    <row r="2365" spans="3:3" x14ac:dyDescent="0.25">
      <c r="C2365" s="17"/>
    </row>
    <row r="2366" spans="3:3" x14ac:dyDescent="0.25">
      <c r="C2366" s="17"/>
    </row>
    <row r="2367" spans="3:3" x14ac:dyDescent="0.25">
      <c r="C2367" s="17"/>
    </row>
    <row r="2368" spans="3:3" x14ac:dyDescent="0.25">
      <c r="C2368" s="17"/>
    </row>
    <row r="2369" spans="3:3" x14ac:dyDescent="0.25">
      <c r="C2369" s="17"/>
    </row>
    <row r="2370" spans="3:3" x14ac:dyDescent="0.25">
      <c r="C2370" s="17"/>
    </row>
    <row r="2371" spans="3:3" x14ac:dyDescent="0.25">
      <c r="C2371" s="17"/>
    </row>
    <row r="2372" spans="3:3" x14ac:dyDescent="0.25">
      <c r="C2372" s="17"/>
    </row>
    <row r="2373" spans="3:3" x14ac:dyDescent="0.25">
      <c r="C2373" s="17"/>
    </row>
    <row r="2374" spans="3:3" x14ac:dyDescent="0.25">
      <c r="C2374" s="17"/>
    </row>
    <row r="2375" spans="3:3" x14ac:dyDescent="0.25">
      <c r="C2375" s="17"/>
    </row>
    <row r="2376" spans="3:3" x14ac:dyDescent="0.25">
      <c r="C2376" s="17"/>
    </row>
    <row r="2377" spans="3:3" x14ac:dyDescent="0.25">
      <c r="C2377" s="17"/>
    </row>
    <row r="2378" spans="3:3" x14ac:dyDescent="0.25">
      <c r="C2378" s="17"/>
    </row>
    <row r="2379" spans="3:3" x14ac:dyDescent="0.25">
      <c r="C2379" s="17"/>
    </row>
    <row r="2380" spans="3:3" x14ac:dyDescent="0.25">
      <c r="C2380" s="17"/>
    </row>
    <row r="2381" spans="3:3" x14ac:dyDescent="0.25">
      <c r="C2381" s="17"/>
    </row>
    <row r="2382" spans="3:3" x14ac:dyDescent="0.25">
      <c r="C2382" s="17"/>
    </row>
    <row r="2383" spans="3:3" x14ac:dyDescent="0.25">
      <c r="C2383" s="17"/>
    </row>
    <row r="2384" spans="3:3" x14ac:dyDescent="0.25">
      <c r="C2384" s="17"/>
    </row>
    <row r="2385" spans="3:3" x14ac:dyDescent="0.25">
      <c r="C2385" s="17"/>
    </row>
    <row r="2386" spans="3:3" x14ac:dyDescent="0.25">
      <c r="C2386" s="17"/>
    </row>
    <row r="2387" spans="3:3" x14ac:dyDescent="0.25">
      <c r="C2387" s="17"/>
    </row>
    <row r="2388" spans="3:3" x14ac:dyDescent="0.25">
      <c r="C2388" s="17"/>
    </row>
    <row r="2389" spans="3:3" x14ac:dyDescent="0.25">
      <c r="C2389" s="17"/>
    </row>
    <row r="2390" spans="3:3" x14ac:dyDescent="0.25">
      <c r="C2390" s="17"/>
    </row>
    <row r="2391" spans="3:3" x14ac:dyDescent="0.25">
      <c r="C2391" s="17"/>
    </row>
    <row r="2392" spans="3:3" x14ac:dyDescent="0.25">
      <c r="C2392" s="17"/>
    </row>
    <row r="2393" spans="3:3" x14ac:dyDescent="0.25">
      <c r="C2393" s="17"/>
    </row>
    <row r="2394" spans="3:3" x14ac:dyDescent="0.25">
      <c r="C2394" s="17"/>
    </row>
    <row r="2395" spans="3:3" x14ac:dyDescent="0.25">
      <c r="C2395" s="17"/>
    </row>
    <row r="2396" spans="3:3" x14ac:dyDescent="0.25">
      <c r="C2396" s="17"/>
    </row>
    <row r="2397" spans="3:3" x14ac:dyDescent="0.25">
      <c r="C2397" s="17"/>
    </row>
    <row r="2398" spans="3:3" x14ac:dyDescent="0.25">
      <c r="C2398" s="17"/>
    </row>
    <row r="2399" spans="3:3" x14ac:dyDescent="0.25">
      <c r="C2399" s="17"/>
    </row>
    <row r="2400" spans="3:3" x14ac:dyDescent="0.25">
      <c r="C2400" s="17"/>
    </row>
    <row r="2401" spans="3:3" x14ac:dyDescent="0.25">
      <c r="C2401" s="17"/>
    </row>
    <row r="2402" spans="3:3" x14ac:dyDescent="0.25">
      <c r="C2402" s="17"/>
    </row>
    <row r="2403" spans="3:3" x14ac:dyDescent="0.25">
      <c r="C2403" s="17"/>
    </row>
    <row r="2404" spans="3:3" x14ac:dyDescent="0.25">
      <c r="C2404" s="17"/>
    </row>
    <row r="2405" spans="3:3" x14ac:dyDescent="0.25">
      <c r="C2405" s="17"/>
    </row>
    <row r="2406" spans="3:3" x14ac:dyDescent="0.25">
      <c r="C2406" s="17"/>
    </row>
    <row r="2407" spans="3:3" x14ac:dyDescent="0.25">
      <c r="C2407" s="17"/>
    </row>
    <row r="2408" spans="3:3" x14ac:dyDescent="0.25">
      <c r="C2408" s="17"/>
    </row>
    <row r="2409" spans="3:3" x14ac:dyDescent="0.25">
      <c r="C2409" s="17"/>
    </row>
    <row r="2410" spans="3:3" x14ac:dyDescent="0.25">
      <c r="C2410" s="17"/>
    </row>
    <row r="2411" spans="3:3" x14ac:dyDescent="0.25">
      <c r="C2411" s="17"/>
    </row>
    <row r="2412" spans="3:3" x14ac:dyDescent="0.25">
      <c r="C2412" s="17"/>
    </row>
    <row r="2413" spans="3:3" x14ac:dyDescent="0.25">
      <c r="C2413" s="17"/>
    </row>
    <row r="2414" spans="3:3" x14ac:dyDescent="0.25">
      <c r="C2414" s="17"/>
    </row>
    <row r="2415" spans="3:3" x14ac:dyDescent="0.25">
      <c r="C2415" s="17"/>
    </row>
    <row r="2416" spans="3:3" x14ac:dyDescent="0.25">
      <c r="C2416" s="17"/>
    </row>
    <row r="2417" spans="3:3" x14ac:dyDescent="0.25">
      <c r="C2417" s="17"/>
    </row>
    <row r="2418" spans="3:3" x14ac:dyDescent="0.25">
      <c r="C2418" s="17"/>
    </row>
    <row r="2419" spans="3:3" x14ac:dyDescent="0.25">
      <c r="C2419" s="17"/>
    </row>
    <row r="2420" spans="3:3" x14ac:dyDescent="0.25">
      <c r="C2420" s="17"/>
    </row>
    <row r="2421" spans="3:3" x14ac:dyDescent="0.25">
      <c r="C2421" s="17"/>
    </row>
    <row r="2422" spans="3:3" x14ac:dyDescent="0.25">
      <c r="C2422" s="17"/>
    </row>
    <row r="2423" spans="3:3" x14ac:dyDescent="0.25">
      <c r="C2423" s="17"/>
    </row>
    <row r="2424" spans="3:3" x14ac:dyDescent="0.25">
      <c r="C2424" s="17"/>
    </row>
    <row r="2425" spans="3:3" x14ac:dyDescent="0.25">
      <c r="C2425" s="17"/>
    </row>
    <row r="2426" spans="3:3" x14ac:dyDescent="0.25">
      <c r="C2426" s="17"/>
    </row>
    <row r="2427" spans="3:3" x14ac:dyDescent="0.25">
      <c r="C2427" s="17"/>
    </row>
    <row r="2428" spans="3:3" x14ac:dyDescent="0.25">
      <c r="C2428" s="17"/>
    </row>
    <row r="2429" spans="3:3" x14ac:dyDescent="0.25">
      <c r="C2429" s="17"/>
    </row>
    <row r="2430" spans="3:3" x14ac:dyDescent="0.25">
      <c r="C2430" s="17"/>
    </row>
    <row r="2431" spans="3:3" x14ac:dyDescent="0.25">
      <c r="C2431" s="17"/>
    </row>
    <row r="2432" spans="3:3" x14ac:dyDescent="0.25">
      <c r="C2432" s="17"/>
    </row>
    <row r="2433" spans="3:3" x14ac:dyDescent="0.25">
      <c r="C2433" s="17"/>
    </row>
    <row r="2434" spans="3:3" x14ac:dyDescent="0.25">
      <c r="C2434" s="17"/>
    </row>
    <row r="2435" spans="3:3" x14ac:dyDescent="0.25">
      <c r="C2435" s="17"/>
    </row>
    <row r="2436" spans="3:3" x14ac:dyDescent="0.25">
      <c r="C2436" s="17"/>
    </row>
    <row r="2437" spans="3:3" x14ac:dyDescent="0.25">
      <c r="C2437" s="17"/>
    </row>
    <row r="2438" spans="3:3" x14ac:dyDescent="0.25">
      <c r="C2438" s="17"/>
    </row>
    <row r="2439" spans="3:3" x14ac:dyDescent="0.25">
      <c r="C2439" s="17"/>
    </row>
    <row r="2440" spans="3:3" x14ac:dyDescent="0.25">
      <c r="C2440" s="17"/>
    </row>
    <row r="2441" spans="3:3" x14ac:dyDescent="0.25">
      <c r="C2441" s="17"/>
    </row>
    <row r="2442" spans="3:3" x14ac:dyDescent="0.25">
      <c r="C2442" s="17"/>
    </row>
    <row r="2443" spans="3:3" x14ac:dyDescent="0.25">
      <c r="C2443" s="17"/>
    </row>
    <row r="2444" spans="3:3" x14ac:dyDescent="0.25">
      <c r="C2444" s="17"/>
    </row>
    <row r="2445" spans="3:3" x14ac:dyDescent="0.25">
      <c r="C2445" s="17"/>
    </row>
    <row r="2446" spans="3:3" x14ac:dyDescent="0.25">
      <c r="C2446" s="17"/>
    </row>
    <row r="2447" spans="3:3" x14ac:dyDescent="0.25">
      <c r="C2447" s="17"/>
    </row>
    <row r="2448" spans="3:3" x14ac:dyDescent="0.25">
      <c r="C2448" s="17"/>
    </row>
    <row r="2449" spans="3:3" x14ac:dyDescent="0.25">
      <c r="C2449" s="17"/>
    </row>
    <row r="2450" spans="3:3" x14ac:dyDescent="0.25">
      <c r="C2450" s="17"/>
    </row>
    <row r="2451" spans="3:3" x14ac:dyDescent="0.25">
      <c r="C2451" s="17"/>
    </row>
    <row r="2452" spans="3:3" x14ac:dyDescent="0.25">
      <c r="C2452" s="17"/>
    </row>
    <row r="2453" spans="3:3" x14ac:dyDescent="0.25">
      <c r="C2453" s="17"/>
    </row>
    <row r="2454" spans="3:3" x14ac:dyDescent="0.25">
      <c r="C2454" s="17"/>
    </row>
    <row r="2455" spans="3:3" x14ac:dyDescent="0.25">
      <c r="C2455" s="17"/>
    </row>
    <row r="2456" spans="3:3" x14ac:dyDescent="0.25">
      <c r="C2456" s="17"/>
    </row>
    <row r="2457" spans="3:3" x14ac:dyDescent="0.25">
      <c r="C2457" s="17"/>
    </row>
    <row r="2458" spans="3:3" x14ac:dyDescent="0.25">
      <c r="C2458" s="17"/>
    </row>
    <row r="2459" spans="3:3" x14ac:dyDescent="0.25">
      <c r="C2459" s="17"/>
    </row>
    <row r="2460" spans="3:3" x14ac:dyDescent="0.25">
      <c r="C2460" s="17"/>
    </row>
    <row r="2461" spans="3:3" x14ac:dyDescent="0.25">
      <c r="C2461" s="17"/>
    </row>
    <row r="2462" spans="3:3" x14ac:dyDescent="0.25">
      <c r="C2462" s="17"/>
    </row>
    <row r="2463" spans="3:3" x14ac:dyDescent="0.25">
      <c r="C2463" s="17"/>
    </row>
    <row r="2464" spans="3:3" x14ac:dyDescent="0.25">
      <c r="C2464" s="17"/>
    </row>
    <row r="2465" spans="3:3" x14ac:dyDescent="0.25">
      <c r="C2465" s="17"/>
    </row>
    <row r="2466" spans="3:3" x14ac:dyDescent="0.25">
      <c r="C2466" s="17"/>
    </row>
    <row r="2467" spans="3:3" x14ac:dyDescent="0.25">
      <c r="C2467" s="17"/>
    </row>
    <row r="2468" spans="3:3" x14ac:dyDescent="0.25">
      <c r="C2468" s="17"/>
    </row>
    <row r="2469" spans="3:3" x14ac:dyDescent="0.25">
      <c r="C2469" s="17"/>
    </row>
    <row r="2470" spans="3:3" x14ac:dyDescent="0.25">
      <c r="C2470" s="17"/>
    </row>
    <row r="2471" spans="3:3" x14ac:dyDescent="0.25">
      <c r="C2471" s="17"/>
    </row>
    <row r="2472" spans="3:3" x14ac:dyDescent="0.25">
      <c r="C2472" s="17"/>
    </row>
    <row r="2473" spans="3:3" x14ac:dyDescent="0.25">
      <c r="C2473" s="17"/>
    </row>
    <row r="2474" spans="3:3" x14ac:dyDescent="0.25">
      <c r="C2474" s="17"/>
    </row>
    <row r="2475" spans="3:3" x14ac:dyDescent="0.25">
      <c r="C2475" s="17"/>
    </row>
    <row r="2476" spans="3:3" x14ac:dyDescent="0.25">
      <c r="C2476" s="17"/>
    </row>
    <row r="2477" spans="3:3" x14ac:dyDescent="0.25">
      <c r="C2477" s="17"/>
    </row>
    <row r="2478" spans="3:3" x14ac:dyDescent="0.25">
      <c r="C2478" s="17"/>
    </row>
    <row r="2479" spans="3:3" x14ac:dyDescent="0.25">
      <c r="C2479" s="17"/>
    </row>
    <row r="2480" spans="3:3" x14ac:dyDescent="0.25">
      <c r="C2480" s="17"/>
    </row>
    <row r="2481" spans="3:3" x14ac:dyDescent="0.25">
      <c r="C2481" s="17"/>
    </row>
    <row r="2482" spans="3:3" x14ac:dyDescent="0.25">
      <c r="C2482" s="17"/>
    </row>
    <row r="2483" spans="3:3" x14ac:dyDescent="0.25">
      <c r="C2483" s="17"/>
    </row>
    <row r="2484" spans="3:3" x14ac:dyDescent="0.25">
      <c r="C2484" s="17"/>
    </row>
    <row r="2485" spans="3:3" x14ac:dyDescent="0.25">
      <c r="C2485" s="17"/>
    </row>
    <row r="2486" spans="3:3" x14ac:dyDescent="0.25">
      <c r="C2486" s="17"/>
    </row>
    <row r="2487" spans="3:3" x14ac:dyDescent="0.25">
      <c r="C2487" s="17"/>
    </row>
    <row r="2488" spans="3:3" x14ac:dyDescent="0.25">
      <c r="C2488" s="17"/>
    </row>
    <row r="2489" spans="3:3" x14ac:dyDescent="0.25">
      <c r="C2489" s="17"/>
    </row>
    <row r="2490" spans="3:3" x14ac:dyDescent="0.25">
      <c r="C2490" s="17"/>
    </row>
    <row r="2491" spans="3:3" x14ac:dyDescent="0.25">
      <c r="C2491" s="17"/>
    </row>
    <row r="2492" spans="3:3" x14ac:dyDescent="0.25">
      <c r="C2492" s="17"/>
    </row>
    <row r="2493" spans="3:3" x14ac:dyDescent="0.25">
      <c r="C2493" s="17"/>
    </row>
    <row r="2494" spans="3:3" x14ac:dyDescent="0.25">
      <c r="C2494" s="17"/>
    </row>
    <row r="2495" spans="3:3" x14ac:dyDescent="0.25">
      <c r="C2495" s="17"/>
    </row>
    <row r="2496" spans="3:3" x14ac:dyDescent="0.25">
      <c r="C2496" s="17"/>
    </row>
    <row r="2497" spans="3:3" x14ac:dyDescent="0.25">
      <c r="C2497" s="17"/>
    </row>
    <row r="2498" spans="3:3" x14ac:dyDescent="0.25">
      <c r="C2498" s="17"/>
    </row>
    <row r="2499" spans="3:3" x14ac:dyDescent="0.25">
      <c r="C2499" s="17"/>
    </row>
    <row r="2500" spans="3:3" x14ac:dyDescent="0.25">
      <c r="C2500" s="17"/>
    </row>
    <row r="2501" spans="3:3" x14ac:dyDescent="0.25">
      <c r="C2501" s="17"/>
    </row>
    <row r="2502" spans="3:3" x14ac:dyDescent="0.25">
      <c r="C2502" s="17"/>
    </row>
    <row r="2503" spans="3:3" x14ac:dyDescent="0.25">
      <c r="C2503" s="17"/>
    </row>
    <row r="2504" spans="3:3" x14ac:dyDescent="0.25">
      <c r="C2504" s="17"/>
    </row>
    <row r="2505" spans="3:3" x14ac:dyDescent="0.25">
      <c r="C2505" s="17"/>
    </row>
    <row r="2506" spans="3:3" x14ac:dyDescent="0.25">
      <c r="C2506" s="17"/>
    </row>
    <row r="2507" spans="3:3" x14ac:dyDescent="0.25">
      <c r="C2507" s="17"/>
    </row>
    <row r="2508" spans="3:3" x14ac:dyDescent="0.25">
      <c r="C2508" s="17"/>
    </row>
    <row r="2509" spans="3:3" x14ac:dyDescent="0.25">
      <c r="C2509" s="17"/>
    </row>
    <row r="2510" spans="3:3" x14ac:dyDescent="0.25">
      <c r="C2510" s="17"/>
    </row>
    <row r="2511" spans="3:3" x14ac:dyDescent="0.25">
      <c r="C2511" s="17"/>
    </row>
    <row r="2512" spans="3:3" x14ac:dyDescent="0.25">
      <c r="C2512" s="17"/>
    </row>
    <row r="2513" spans="3:3" x14ac:dyDescent="0.25">
      <c r="C2513" s="17"/>
    </row>
    <row r="2514" spans="3:3" x14ac:dyDescent="0.25">
      <c r="C2514" s="17"/>
    </row>
    <row r="2515" spans="3:3" x14ac:dyDescent="0.25">
      <c r="C2515" s="17"/>
    </row>
    <row r="2516" spans="3:3" x14ac:dyDescent="0.25">
      <c r="C2516" s="17"/>
    </row>
    <row r="2517" spans="3:3" x14ac:dyDescent="0.25">
      <c r="C2517" s="17"/>
    </row>
    <row r="2518" spans="3:3" x14ac:dyDescent="0.25">
      <c r="C2518" s="17"/>
    </row>
    <row r="2519" spans="3:3" x14ac:dyDescent="0.25">
      <c r="C2519" s="17"/>
    </row>
    <row r="2520" spans="3:3" x14ac:dyDescent="0.25">
      <c r="C2520" s="17"/>
    </row>
    <row r="2521" spans="3:3" x14ac:dyDescent="0.25">
      <c r="C2521" s="17"/>
    </row>
    <row r="2522" spans="3:3" x14ac:dyDescent="0.25">
      <c r="C2522" s="17"/>
    </row>
    <row r="2523" spans="3:3" x14ac:dyDescent="0.25">
      <c r="C2523" s="17"/>
    </row>
    <row r="2524" spans="3:3" x14ac:dyDescent="0.25">
      <c r="C2524" s="17"/>
    </row>
    <row r="2525" spans="3:3" x14ac:dyDescent="0.25">
      <c r="C2525" s="17"/>
    </row>
    <row r="2526" spans="3:3" x14ac:dyDescent="0.25">
      <c r="C2526" s="17"/>
    </row>
    <row r="2527" spans="3:3" x14ac:dyDescent="0.25">
      <c r="C2527" s="17"/>
    </row>
    <row r="2528" spans="3:3" x14ac:dyDescent="0.25">
      <c r="C2528" s="17"/>
    </row>
    <row r="2529" spans="3:3" x14ac:dyDescent="0.25">
      <c r="C2529" s="17"/>
    </row>
    <row r="2530" spans="3:3" x14ac:dyDescent="0.25">
      <c r="C2530" s="17"/>
    </row>
    <row r="2531" spans="3:3" x14ac:dyDescent="0.25">
      <c r="C2531" s="17"/>
    </row>
    <row r="2532" spans="3:3" x14ac:dyDescent="0.25">
      <c r="C2532" s="17"/>
    </row>
    <row r="2533" spans="3:3" x14ac:dyDescent="0.25">
      <c r="C2533" s="17"/>
    </row>
    <row r="2534" spans="3:3" x14ac:dyDescent="0.25">
      <c r="C2534" s="17"/>
    </row>
    <row r="2535" spans="3:3" x14ac:dyDescent="0.25">
      <c r="C2535" s="17"/>
    </row>
    <row r="2536" spans="3:3" x14ac:dyDescent="0.25">
      <c r="C2536" s="17"/>
    </row>
    <row r="2537" spans="3:3" x14ac:dyDescent="0.25">
      <c r="C2537" s="17"/>
    </row>
    <row r="2538" spans="3:3" x14ac:dyDescent="0.25">
      <c r="C2538" s="17"/>
    </row>
    <row r="2539" spans="3:3" x14ac:dyDescent="0.25">
      <c r="C2539" s="17"/>
    </row>
    <row r="2540" spans="3:3" x14ac:dyDescent="0.25">
      <c r="C2540" s="17"/>
    </row>
    <row r="2541" spans="3:3" x14ac:dyDescent="0.25">
      <c r="C2541" s="17"/>
    </row>
    <row r="2542" spans="3:3" x14ac:dyDescent="0.25">
      <c r="C2542" s="17"/>
    </row>
    <row r="2543" spans="3:3" x14ac:dyDescent="0.25">
      <c r="C2543" s="17"/>
    </row>
    <row r="2544" spans="3:3" x14ac:dyDescent="0.25">
      <c r="C2544" s="17"/>
    </row>
    <row r="2545" spans="3:3" x14ac:dyDescent="0.25">
      <c r="C2545" s="17"/>
    </row>
    <row r="2546" spans="3:3" x14ac:dyDescent="0.25">
      <c r="C2546" s="17"/>
    </row>
    <row r="2547" spans="3:3" x14ac:dyDescent="0.25">
      <c r="C2547" s="17"/>
    </row>
    <row r="2548" spans="3:3" x14ac:dyDescent="0.25">
      <c r="C2548" s="17"/>
    </row>
    <row r="2549" spans="3:3" x14ac:dyDescent="0.25">
      <c r="C2549" s="17"/>
    </row>
    <row r="2550" spans="3:3" x14ac:dyDescent="0.25">
      <c r="C2550" s="17"/>
    </row>
    <row r="2551" spans="3:3" x14ac:dyDescent="0.25">
      <c r="C2551" s="17"/>
    </row>
    <row r="2552" spans="3:3" x14ac:dyDescent="0.25">
      <c r="C2552" s="17"/>
    </row>
    <row r="2553" spans="3:3" x14ac:dyDescent="0.25">
      <c r="C2553" s="17"/>
    </row>
    <row r="2554" spans="3:3" x14ac:dyDescent="0.25">
      <c r="C2554" s="17"/>
    </row>
    <row r="2555" spans="3:3" x14ac:dyDescent="0.25">
      <c r="C2555" s="17"/>
    </row>
    <row r="2556" spans="3:3" x14ac:dyDescent="0.25">
      <c r="C2556" s="17"/>
    </row>
    <row r="2557" spans="3:3" x14ac:dyDescent="0.25">
      <c r="C2557" s="17"/>
    </row>
    <row r="2558" spans="3:3" x14ac:dyDescent="0.25">
      <c r="C2558" s="17"/>
    </row>
    <row r="2559" spans="3:3" x14ac:dyDescent="0.25">
      <c r="C2559" s="17"/>
    </row>
    <row r="2560" spans="3:3" x14ac:dyDescent="0.25">
      <c r="C2560" s="17"/>
    </row>
    <row r="2561" spans="3:3" x14ac:dyDescent="0.25">
      <c r="C2561" s="17"/>
    </row>
    <row r="2562" spans="3:3" x14ac:dyDescent="0.25">
      <c r="C2562" s="17"/>
    </row>
    <row r="2563" spans="3:3" x14ac:dyDescent="0.25">
      <c r="C2563" s="17"/>
    </row>
    <row r="2564" spans="3:3" x14ac:dyDescent="0.25">
      <c r="C2564" s="17"/>
    </row>
    <row r="2565" spans="3:3" x14ac:dyDescent="0.25">
      <c r="C2565" s="17"/>
    </row>
    <row r="2566" spans="3:3" x14ac:dyDescent="0.25">
      <c r="C2566" s="17"/>
    </row>
    <row r="2567" spans="3:3" x14ac:dyDescent="0.25">
      <c r="C2567" s="17"/>
    </row>
    <row r="2568" spans="3:3" x14ac:dyDescent="0.25">
      <c r="C2568" s="17"/>
    </row>
    <row r="2569" spans="3:3" x14ac:dyDescent="0.25">
      <c r="C2569" s="17"/>
    </row>
    <row r="2570" spans="3:3" x14ac:dyDescent="0.25">
      <c r="C2570" s="17"/>
    </row>
    <row r="2571" spans="3:3" x14ac:dyDescent="0.25">
      <c r="C2571" s="17"/>
    </row>
    <row r="2572" spans="3:3" x14ac:dyDescent="0.25">
      <c r="C2572" s="17"/>
    </row>
    <row r="2573" spans="3:3" x14ac:dyDescent="0.25">
      <c r="C2573" s="17"/>
    </row>
    <row r="2574" spans="3:3" x14ac:dyDescent="0.25">
      <c r="C2574" s="17"/>
    </row>
    <row r="2575" spans="3:3" x14ac:dyDescent="0.25">
      <c r="C2575" s="17"/>
    </row>
    <row r="2576" spans="3:3" x14ac:dyDescent="0.25">
      <c r="C2576" s="17"/>
    </row>
    <row r="2577" spans="3:3" x14ac:dyDescent="0.25">
      <c r="C2577" s="17"/>
    </row>
    <row r="2578" spans="3:3" x14ac:dyDescent="0.25">
      <c r="C2578" s="17"/>
    </row>
    <row r="2579" spans="3:3" x14ac:dyDescent="0.25">
      <c r="C2579" s="17"/>
    </row>
    <row r="2580" spans="3:3" x14ac:dyDescent="0.25">
      <c r="C2580" s="17"/>
    </row>
    <row r="2581" spans="3:3" x14ac:dyDescent="0.25">
      <c r="C2581" s="17"/>
    </row>
    <row r="2582" spans="3:3" x14ac:dyDescent="0.25">
      <c r="C2582" s="17"/>
    </row>
    <row r="2583" spans="3:3" x14ac:dyDescent="0.25">
      <c r="C2583" s="17"/>
    </row>
    <row r="2584" spans="3:3" x14ac:dyDescent="0.25">
      <c r="C2584" s="17"/>
    </row>
    <row r="2585" spans="3:3" x14ac:dyDescent="0.25">
      <c r="C2585" s="17"/>
    </row>
    <row r="2586" spans="3:3" x14ac:dyDescent="0.25">
      <c r="C2586" s="17"/>
    </row>
    <row r="2587" spans="3:3" x14ac:dyDescent="0.25">
      <c r="C2587" s="17"/>
    </row>
    <row r="2588" spans="3:3" x14ac:dyDescent="0.25">
      <c r="C2588" s="17"/>
    </row>
    <row r="2589" spans="3:3" x14ac:dyDescent="0.25">
      <c r="C2589" s="17"/>
    </row>
    <row r="2590" spans="3:3" x14ac:dyDescent="0.25">
      <c r="C2590" s="17"/>
    </row>
    <row r="2591" spans="3:3" x14ac:dyDescent="0.25">
      <c r="C2591" s="17"/>
    </row>
    <row r="2592" spans="3:3" x14ac:dyDescent="0.25">
      <c r="C2592" s="17"/>
    </row>
    <row r="2593" spans="3:3" x14ac:dyDescent="0.25">
      <c r="C2593" s="17"/>
    </row>
    <row r="2594" spans="3:3" x14ac:dyDescent="0.25">
      <c r="C2594" s="17"/>
    </row>
    <row r="2595" spans="3:3" x14ac:dyDescent="0.25">
      <c r="C2595" s="17"/>
    </row>
    <row r="2596" spans="3:3" x14ac:dyDescent="0.25">
      <c r="C2596" s="17"/>
    </row>
    <row r="2597" spans="3:3" x14ac:dyDescent="0.25">
      <c r="C2597" s="17"/>
    </row>
    <row r="2598" spans="3:3" x14ac:dyDescent="0.25">
      <c r="C2598" s="17"/>
    </row>
    <row r="2599" spans="3:3" x14ac:dyDescent="0.25">
      <c r="C2599" s="17"/>
    </row>
    <row r="2600" spans="3:3" x14ac:dyDescent="0.25">
      <c r="C2600" s="17"/>
    </row>
    <row r="2601" spans="3:3" x14ac:dyDescent="0.25">
      <c r="C2601" s="17"/>
    </row>
    <row r="2602" spans="3:3" x14ac:dyDescent="0.25">
      <c r="C2602" s="17"/>
    </row>
    <row r="2603" spans="3:3" x14ac:dyDescent="0.25">
      <c r="C2603" s="17"/>
    </row>
    <row r="2604" spans="3:3" x14ac:dyDescent="0.25">
      <c r="C2604" s="17"/>
    </row>
    <row r="2605" spans="3:3" x14ac:dyDescent="0.25">
      <c r="C2605" s="17"/>
    </row>
    <row r="2606" spans="3:3" x14ac:dyDescent="0.25">
      <c r="C2606" s="17"/>
    </row>
    <row r="2607" spans="3:3" x14ac:dyDescent="0.25">
      <c r="C2607" s="17"/>
    </row>
    <row r="2608" spans="3:3" x14ac:dyDescent="0.25">
      <c r="C2608" s="17"/>
    </row>
    <row r="2609" spans="3:3" x14ac:dyDescent="0.25">
      <c r="C2609" s="17"/>
    </row>
    <row r="2610" spans="3:3" x14ac:dyDescent="0.25">
      <c r="C2610" s="17"/>
    </row>
    <row r="2611" spans="3:3" x14ac:dyDescent="0.25">
      <c r="C2611" s="17"/>
    </row>
    <row r="2612" spans="3:3" x14ac:dyDescent="0.25">
      <c r="C2612" s="17"/>
    </row>
    <row r="2613" spans="3:3" x14ac:dyDescent="0.25">
      <c r="C2613" s="17"/>
    </row>
    <row r="2614" spans="3:3" x14ac:dyDescent="0.25">
      <c r="C2614" s="17"/>
    </row>
    <row r="2615" spans="3:3" x14ac:dyDescent="0.25">
      <c r="C2615" s="17"/>
    </row>
    <row r="2616" spans="3:3" x14ac:dyDescent="0.25">
      <c r="C2616" s="17"/>
    </row>
    <row r="2617" spans="3:3" x14ac:dyDescent="0.25">
      <c r="C2617" s="17"/>
    </row>
    <row r="2618" spans="3:3" x14ac:dyDescent="0.25">
      <c r="C2618" s="17"/>
    </row>
    <row r="2619" spans="3:3" x14ac:dyDescent="0.25">
      <c r="C2619" s="17"/>
    </row>
    <row r="2620" spans="3:3" x14ac:dyDescent="0.25">
      <c r="C2620" s="17"/>
    </row>
    <row r="2621" spans="3:3" x14ac:dyDescent="0.25">
      <c r="C2621" s="17"/>
    </row>
    <row r="2622" spans="3:3" x14ac:dyDescent="0.25">
      <c r="C2622" s="17"/>
    </row>
    <row r="2623" spans="3:3" x14ac:dyDescent="0.25">
      <c r="C2623" s="17"/>
    </row>
    <row r="2624" spans="3:3" x14ac:dyDescent="0.25">
      <c r="C2624" s="17"/>
    </row>
    <row r="2625" spans="3:3" x14ac:dyDescent="0.25">
      <c r="C2625" s="17"/>
    </row>
    <row r="2626" spans="3:3" x14ac:dyDescent="0.25">
      <c r="C2626" s="17"/>
    </row>
    <row r="2627" spans="3:3" x14ac:dyDescent="0.25">
      <c r="C2627" s="17"/>
    </row>
    <row r="2628" spans="3:3" x14ac:dyDescent="0.25">
      <c r="C2628" s="17"/>
    </row>
    <row r="2629" spans="3:3" x14ac:dyDescent="0.25">
      <c r="C2629" s="17"/>
    </row>
    <row r="2630" spans="3:3" x14ac:dyDescent="0.25">
      <c r="C2630" s="17"/>
    </row>
    <row r="2631" spans="3:3" x14ac:dyDescent="0.25">
      <c r="C2631" s="17"/>
    </row>
    <row r="2632" spans="3:3" x14ac:dyDescent="0.25">
      <c r="C2632" s="17"/>
    </row>
    <row r="2633" spans="3:3" x14ac:dyDescent="0.25">
      <c r="C2633" s="17"/>
    </row>
    <row r="2634" spans="3:3" x14ac:dyDescent="0.25">
      <c r="C2634" s="17"/>
    </row>
    <row r="2635" spans="3:3" x14ac:dyDescent="0.25">
      <c r="C2635" s="17"/>
    </row>
    <row r="2636" spans="3:3" x14ac:dyDescent="0.25">
      <c r="C2636" s="17"/>
    </row>
    <row r="2637" spans="3:3" x14ac:dyDescent="0.25">
      <c r="C2637" s="17"/>
    </row>
    <row r="2638" spans="3:3" x14ac:dyDescent="0.25">
      <c r="C2638" s="17"/>
    </row>
    <row r="2639" spans="3:3" x14ac:dyDescent="0.25">
      <c r="C2639" s="17"/>
    </row>
    <row r="2640" spans="3:3" x14ac:dyDescent="0.25">
      <c r="C2640" s="17"/>
    </row>
    <row r="2641" spans="3:3" x14ac:dyDescent="0.25">
      <c r="C2641" s="17"/>
    </row>
    <row r="2642" spans="3:3" x14ac:dyDescent="0.25">
      <c r="C2642" s="17"/>
    </row>
    <row r="2643" spans="3:3" x14ac:dyDescent="0.25">
      <c r="C2643" s="17"/>
    </row>
    <row r="2644" spans="3:3" x14ac:dyDescent="0.25">
      <c r="C2644" s="17"/>
    </row>
    <row r="2645" spans="3:3" x14ac:dyDescent="0.25">
      <c r="C2645" s="17"/>
    </row>
    <row r="2646" spans="3:3" x14ac:dyDescent="0.25">
      <c r="C2646" s="17"/>
    </row>
    <row r="2647" spans="3:3" x14ac:dyDescent="0.25">
      <c r="C2647" s="17"/>
    </row>
    <row r="2648" spans="3:3" x14ac:dyDescent="0.25">
      <c r="C2648" s="17"/>
    </row>
    <row r="2649" spans="3:3" x14ac:dyDescent="0.25">
      <c r="C2649" s="17"/>
    </row>
    <row r="2650" spans="3:3" x14ac:dyDescent="0.25">
      <c r="C2650" s="17"/>
    </row>
    <row r="2651" spans="3:3" x14ac:dyDescent="0.25">
      <c r="C2651" s="17"/>
    </row>
    <row r="2652" spans="3:3" x14ac:dyDescent="0.25">
      <c r="C2652" s="17"/>
    </row>
    <row r="2653" spans="3:3" x14ac:dyDescent="0.25">
      <c r="C2653" s="17"/>
    </row>
    <row r="2654" spans="3:3" x14ac:dyDescent="0.25">
      <c r="C2654" s="17"/>
    </row>
    <row r="2655" spans="3:3" x14ac:dyDescent="0.25">
      <c r="C2655" s="17"/>
    </row>
    <row r="2656" spans="3:3" x14ac:dyDescent="0.25">
      <c r="C2656" s="17"/>
    </row>
    <row r="2657" spans="3:3" x14ac:dyDescent="0.25">
      <c r="C2657" s="17"/>
    </row>
    <row r="2658" spans="3:3" x14ac:dyDescent="0.25">
      <c r="C2658" s="17"/>
    </row>
    <row r="2659" spans="3:3" x14ac:dyDescent="0.25">
      <c r="C2659" s="17"/>
    </row>
    <row r="2660" spans="3:3" x14ac:dyDescent="0.25">
      <c r="C2660" s="17"/>
    </row>
    <row r="2661" spans="3:3" x14ac:dyDescent="0.25">
      <c r="C2661" s="17"/>
    </row>
    <row r="2662" spans="3:3" x14ac:dyDescent="0.25">
      <c r="C2662" s="17"/>
    </row>
    <row r="2663" spans="3:3" x14ac:dyDescent="0.25">
      <c r="C2663" s="17"/>
    </row>
    <row r="2664" spans="3:3" x14ac:dyDescent="0.25">
      <c r="C2664" s="17"/>
    </row>
    <row r="2665" spans="3:3" x14ac:dyDescent="0.25">
      <c r="C2665" s="17"/>
    </row>
    <row r="2666" spans="3:3" x14ac:dyDescent="0.25">
      <c r="C2666" s="17"/>
    </row>
    <row r="2667" spans="3:3" x14ac:dyDescent="0.25">
      <c r="C2667" s="17"/>
    </row>
    <row r="2668" spans="3:3" x14ac:dyDescent="0.25">
      <c r="C2668" s="17"/>
    </row>
    <row r="2669" spans="3:3" x14ac:dyDescent="0.25">
      <c r="C2669" s="17"/>
    </row>
    <row r="2670" spans="3:3" x14ac:dyDescent="0.25">
      <c r="C2670" s="17"/>
    </row>
    <row r="2671" spans="3:3" x14ac:dyDescent="0.25">
      <c r="C2671" s="17"/>
    </row>
    <row r="2672" spans="3:3" x14ac:dyDescent="0.25">
      <c r="C2672" s="17"/>
    </row>
    <row r="2673" spans="3:3" x14ac:dyDescent="0.25">
      <c r="C2673" s="17"/>
    </row>
    <row r="2674" spans="3:3" x14ac:dyDescent="0.25">
      <c r="C2674" s="17"/>
    </row>
    <row r="2675" spans="3:3" x14ac:dyDescent="0.25">
      <c r="C2675" s="17"/>
    </row>
    <row r="2676" spans="3:3" x14ac:dyDescent="0.25">
      <c r="C2676" s="17"/>
    </row>
    <row r="2677" spans="3:3" x14ac:dyDescent="0.25">
      <c r="C2677" s="17"/>
    </row>
    <row r="2678" spans="3:3" x14ac:dyDescent="0.25">
      <c r="C2678" s="17"/>
    </row>
    <row r="2679" spans="3:3" x14ac:dyDescent="0.25">
      <c r="C2679" s="17"/>
    </row>
    <row r="2680" spans="3:3" x14ac:dyDescent="0.25">
      <c r="C2680" s="17"/>
    </row>
    <row r="2681" spans="3:3" x14ac:dyDescent="0.25">
      <c r="C2681" s="17"/>
    </row>
    <row r="2682" spans="3:3" x14ac:dyDescent="0.25">
      <c r="C2682" s="17"/>
    </row>
    <row r="2683" spans="3:3" x14ac:dyDescent="0.25">
      <c r="C2683" s="17"/>
    </row>
    <row r="2684" spans="3:3" x14ac:dyDescent="0.25">
      <c r="C2684" s="17"/>
    </row>
    <row r="2685" spans="3:3" x14ac:dyDescent="0.25">
      <c r="C2685" s="17"/>
    </row>
    <row r="2686" spans="3:3" x14ac:dyDescent="0.25">
      <c r="C2686" s="17"/>
    </row>
    <row r="2687" spans="3:3" x14ac:dyDescent="0.25">
      <c r="C2687" s="17"/>
    </row>
    <row r="2688" spans="3:3" x14ac:dyDescent="0.25">
      <c r="C2688" s="17"/>
    </row>
    <row r="2689" spans="3:3" x14ac:dyDescent="0.25">
      <c r="C2689" s="17"/>
    </row>
    <row r="2690" spans="3:3" x14ac:dyDescent="0.25">
      <c r="C2690" s="17"/>
    </row>
    <row r="2691" spans="3:3" x14ac:dyDescent="0.25">
      <c r="C2691" s="17"/>
    </row>
    <row r="2692" spans="3:3" x14ac:dyDescent="0.25">
      <c r="C2692" s="17"/>
    </row>
    <row r="2693" spans="3:3" x14ac:dyDescent="0.25">
      <c r="C2693" s="17"/>
    </row>
    <row r="2694" spans="3:3" x14ac:dyDescent="0.25">
      <c r="C2694" s="17"/>
    </row>
    <row r="2695" spans="3:3" x14ac:dyDescent="0.25">
      <c r="C2695" s="17"/>
    </row>
    <row r="2696" spans="3:3" x14ac:dyDescent="0.25">
      <c r="C2696" s="17"/>
    </row>
    <row r="2697" spans="3:3" x14ac:dyDescent="0.25">
      <c r="C2697" s="17"/>
    </row>
    <row r="2698" spans="3:3" x14ac:dyDescent="0.25">
      <c r="C2698" s="17"/>
    </row>
    <row r="2699" spans="3:3" x14ac:dyDescent="0.25">
      <c r="C2699" s="17"/>
    </row>
    <row r="2700" spans="3:3" x14ac:dyDescent="0.25">
      <c r="C2700" s="17"/>
    </row>
    <row r="2701" spans="3:3" x14ac:dyDescent="0.25">
      <c r="C2701" s="17"/>
    </row>
    <row r="2702" spans="3:3" x14ac:dyDescent="0.25">
      <c r="C2702" s="17"/>
    </row>
    <row r="2703" spans="3:3" x14ac:dyDescent="0.25">
      <c r="C2703" s="17"/>
    </row>
    <row r="2704" spans="3:3" x14ac:dyDescent="0.25">
      <c r="C2704" s="17"/>
    </row>
    <row r="2705" spans="3:3" x14ac:dyDescent="0.25">
      <c r="C2705" s="17"/>
    </row>
    <row r="2706" spans="3:3" x14ac:dyDescent="0.25">
      <c r="C2706" s="17"/>
    </row>
    <row r="2707" spans="3:3" x14ac:dyDescent="0.25">
      <c r="C2707" s="17"/>
    </row>
    <row r="2708" spans="3:3" x14ac:dyDescent="0.25">
      <c r="C2708" s="17"/>
    </row>
    <row r="2709" spans="3:3" x14ac:dyDescent="0.25">
      <c r="C2709" s="17"/>
    </row>
    <row r="2710" spans="3:3" x14ac:dyDescent="0.25">
      <c r="C2710" s="17"/>
    </row>
    <row r="2711" spans="3:3" x14ac:dyDescent="0.25">
      <c r="C2711" s="17"/>
    </row>
    <row r="2712" spans="3:3" x14ac:dyDescent="0.25">
      <c r="C2712" s="17"/>
    </row>
    <row r="2713" spans="3:3" x14ac:dyDescent="0.25">
      <c r="C2713" s="17"/>
    </row>
    <row r="2714" spans="3:3" x14ac:dyDescent="0.25">
      <c r="C2714" s="17"/>
    </row>
    <row r="2715" spans="3:3" x14ac:dyDescent="0.25">
      <c r="C2715" s="17"/>
    </row>
    <row r="2716" spans="3:3" x14ac:dyDescent="0.25">
      <c r="C2716" s="17"/>
    </row>
    <row r="2717" spans="3:3" x14ac:dyDescent="0.25">
      <c r="C2717" s="17"/>
    </row>
    <row r="2718" spans="3:3" x14ac:dyDescent="0.25">
      <c r="C2718" s="17"/>
    </row>
    <row r="2719" spans="3:3" x14ac:dyDescent="0.25">
      <c r="C2719" s="17"/>
    </row>
    <row r="2720" spans="3:3" x14ac:dyDescent="0.25">
      <c r="C2720" s="17"/>
    </row>
    <row r="2721" spans="3:3" x14ac:dyDescent="0.25">
      <c r="C2721" s="17"/>
    </row>
    <row r="2722" spans="3:3" x14ac:dyDescent="0.25">
      <c r="C2722" s="17"/>
    </row>
    <row r="2723" spans="3:3" x14ac:dyDescent="0.25">
      <c r="C2723" s="17"/>
    </row>
    <row r="2724" spans="3:3" x14ac:dyDescent="0.25">
      <c r="C2724" s="17"/>
    </row>
    <row r="2725" spans="3:3" x14ac:dyDescent="0.25">
      <c r="C2725" s="17"/>
    </row>
    <row r="2726" spans="3:3" x14ac:dyDescent="0.25">
      <c r="C2726" s="17"/>
    </row>
    <row r="2727" spans="3:3" x14ac:dyDescent="0.25">
      <c r="C2727" s="17"/>
    </row>
    <row r="2728" spans="3:3" x14ac:dyDescent="0.25">
      <c r="C2728" s="17"/>
    </row>
    <row r="2729" spans="3:3" x14ac:dyDescent="0.25">
      <c r="C2729" s="17"/>
    </row>
    <row r="2730" spans="3:3" x14ac:dyDescent="0.25">
      <c r="C2730" s="17"/>
    </row>
    <row r="2731" spans="3:3" x14ac:dyDescent="0.25">
      <c r="C2731" s="17"/>
    </row>
    <row r="2732" spans="3:3" x14ac:dyDescent="0.25">
      <c r="C2732" s="17"/>
    </row>
    <row r="2733" spans="3:3" x14ac:dyDescent="0.25">
      <c r="C2733" s="17"/>
    </row>
    <row r="2734" spans="3:3" x14ac:dyDescent="0.25">
      <c r="C2734" s="17"/>
    </row>
    <row r="2735" spans="3:3" x14ac:dyDescent="0.25">
      <c r="C2735" s="17"/>
    </row>
    <row r="2736" spans="3:3" x14ac:dyDescent="0.25">
      <c r="C2736" s="17"/>
    </row>
    <row r="2737" spans="3:3" x14ac:dyDescent="0.25">
      <c r="C2737" s="17"/>
    </row>
    <row r="2738" spans="3:3" x14ac:dyDescent="0.25">
      <c r="C2738" s="17"/>
    </row>
    <row r="2739" spans="3:3" x14ac:dyDescent="0.25">
      <c r="C2739" s="17"/>
    </row>
    <row r="2740" spans="3:3" x14ac:dyDescent="0.25">
      <c r="C2740" s="17"/>
    </row>
    <row r="2741" spans="3:3" x14ac:dyDescent="0.25">
      <c r="C2741" s="17"/>
    </row>
    <row r="2742" spans="3:3" x14ac:dyDescent="0.25">
      <c r="C2742" s="17"/>
    </row>
    <row r="2743" spans="3:3" x14ac:dyDescent="0.25">
      <c r="C2743" s="17"/>
    </row>
    <row r="2744" spans="3:3" x14ac:dyDescent="0.25">
      <c r="C2744" s="17"/>
    </row>
    <row r="2745" spans="3:3" x14ac:dyDescent="0.25">
      <c r="C2745" s="17"/>
    </row>
    <row r="2746" spans="3:3" x14ac:dyDescent="0.25">
      <c r="C2746" s="17"/>
    </row>
    <row r="2747" spans="3:3" x14ac:dyDescent="0.25">
      <c r="C2747" s="17"/>
    </row>
    <row r="2748" spans="3:3" x14ac:dyDescent="0.25">
      <c r="C2748" s="17"/>
    </row>
    <row r="2749" spans="3:3" x14ac:dyDescent="0.25">
      <c r="C2749" s="17"/>
    </row>
    <row r="2750" spans="3:3" x14ac:dyDescent="0.25">
      <c r="C2750" s="17"/>
    </row>
    <row r="2751" spans="3:3" x14ac:dyDescent="0.25">
      <c r="C2751" s="17"/>
    </row>
    <row r="2752" spans="3:3" x14ac:dyDescent="0.25">
      <c r="C2752" s="17"/>
    </row>
    <row r="2753" spans="3:3" x14ac:dyDescent="0.25">
      <c r="C2753" s="17"/>
    </row>
    <row r="2754" spans="3:3" x14ac:dyDescent="0.25">
      <c r="C2754" s="17"/>
    </row>
    <row r="2755" spans="3:3" x14ac:dyDescent="0.25">
      <c r="C2755" s="17"/>
    </row>
    <row r="2756" spans="3:3" x14ac:dyDescent="0.25">
      <c r="C2756" s="17"/>
    </row>
    <row r="2757" spans="3:3" x14ac:dyDescent="0.25">
      <c r="C2757" s="17"/>
    </row>
    <row r="2758" spans="3:3" x14ac:dyDescent="0.25">
      <c r="C2758" s="17"/>
    </row>
    <row r="2759" spans="3:3" x14ac:dyDescent="0.25">
      <c r="C2759" s="17"/>
    </row>
    <row r="2760" spans="3:3" x14ac:dyDescent="0.25">
      <c r="C2760" s="17"/>
    </row>
    <row r="2761" spans="3:3" x14ac:dyDescent="0.25">
      <c r="C2761" s="17"/>
    </row>
    <row r="2762" spans="3:3" x14ac:dyDescent="0.25">
      <c r="C2762" s="17"/>
    </row>
    <row r="2763" spans="3:3" x14ac:dyDescent="0.25">
      <c r="C2763" s="17"/>
    </row>
    <row r="2764" spans="3:3" x14ac:dyDescent="0.25">
      <c r="C2764" s="17"/>
    </row>
    <row r="2765" spans="3:3" x14ac:dyDescent="0.25">
      <c r="C2765" s="17"/>
    </row>
    <row r="2766" spans="3:3" x14ac:dyDescent="0.25">
      <c r="C2766" s="17"/>
    </row>
    <row r="2767" spans="3:3" x14ac:dyDescent="0.25">
      <c r="C2767" s="17"/>
    </row>
    <row r="2768" spans="3:3" x14ac:dyDescent="0.25">
      <c r="C2768" s="17"/>
    </row>
    <row r="2769" spans="3:3" x14ac:dyDescent="0.25">
      <c r="C2769" s="17"/>
    </row>
    <row r="2770" spans="3:3" x14ac:dyDescent="0.25">
      <c r="C2770" s="17"/>
    </row>
    <row r="2771" spans="3:3" x14ac:dyDescent="0.25">
      <c r="C2771" s="17"/>
    </row>
    <row r="2772" spans="3:3" x14ac:dyDescent="0.25">
      <c r="C2772" s="17"/>
    </row>
    <row r="2773" spans="3:3" x14ac:dyDescent="0.25">
      <c r="C2773" s="17"/>
    </row>
    <row r="2774" spans="3:3" x14ac:dyDescent="0.25">
      <c r="C2774" s="17"/>
    </row>
    <row r="2775" spans="3:3" x14ac:dyDescent="0.25">
      <c r="C2775" s="17"/>
    </row>
    <row r="2776" spans="3:3" x14ac:dyDescent="0.25">
      <c r="C2776" s="17"/>
    </row>
    <row r="2777" spans="3:3" x14ac:dyDescent="0.25">
      <c r="C2777" s="17"/>
    </row>
    <row r="2778" spans="3:3" x14ac:dyDescent="0.25">
      <c r="C2778" s="17"/>
    </row>
    <row r="2779" spans="3:3" x14ac:dyDescent="0.25">
      <c r="C2779" s="17"/>
    </row>
    <row r="2780" spans="3:3" x14ac:dyDescent="0.25">
      <c r="C2780" s="17"/>
    </row>
    <row r="2781" spans="3:3" x14ac:dyDescent="0.25">
      <c r="C2781" s="17"/>
    </row>
    <row r="2782" spans="3:3" x14ac:dyDescent="0.25">
      <c r="C2782" s="17"/>
    </row>
    <row r="2783" spans="3:3" x14ac:dyDescent="0.25">
      <c r="C2783" s="17"/>
    </row>
    <row r="2784" spans="3:3" x14ac:dyDescent="0.25">
      <c r="C2784" s="17"/>
    </row>
    <row r="2785" spans="3:3" x14ac:dyDescent="0.25">
      <c r="C2785" s="17"/>
    </row>
    <row r="2786" spans="3:3" x14ac:dyDescent="0.25">
      <c r="C2786" s="17"/>
    </row>
    <row r="2787" spans="3:3" x14ac:dyDescent="0.25">
      <c r="C2787" s="17"/>
    </row>
    <row r="2788" spans="3:3" x14ac:dyDescent="0.25">
      <c r="C2788" s="17"/>
    </row>
    <row r="2789" spans="3:3" x14ac:dyDescent="0.25">
      <c r="C2789" s="17"/>
    </row>
    <row r="2790" spans="3:3" x14ac:dyDescent="0.25">
      <c r="C2790" s="17"/>
    </row>
    <row r="2791" spans="3:3" x14ac:dyDescent="0.25">
      <c r="C2791" s="17"/>
    </row>
    <row r="2792" spans="3:3" x14ac:dyDescent="0.25">
      <c r="C2792" s="17"/>
    </row>
    <row r="2793" spans="3:3" x14ac:dyDescent="0.25">
      <c r="C2793" s="17"/>
    </row>
    <row r="2794" spans="3:3" x14ac:dyDescent="0.25">
      <c r="C2794" s="17"/>
    </row>
    <row r="2795" spans="3:3" x14ac:dyDescent="0.25">
      <c r="C2795" s="17"/>
    </row>
    <row r="2796" spans="3:3" x14ac:dyDescent="0.25">
      <c r="C2796" s="17"/>
    </row>
    <row r="2797" spans="3:3" x14ac:dyDescent="0.25">
      <c r="C2797" s="17"/>
    </row>
    <row r="2798" spans="3:3" x14ac:dyDescent="0.25">
      <c r="C2798" s="17"/>
    </row>
    <row r="2799" spans="3:3" x14ac:dyDescent="0.25">
      <c r="C2799" s="17"/>
    </row>
    <row r="2800" spans="3:3" x14ac:dyDescent="0.25">
      <c r="C2800" s="17"/>
    </row>
    <row r="2801" spans="3:3" x14ac:dyDescent="0.25">
      <c r="C2801" s="17"/>
    </row>
    <row r="2802" spans="3:3" x14ac:dyDescent="0.25">
      <c r="C2802" s="17"/>
    </row>
    <row r="2803" spans="3:3" x14ac:dyDescent="0.25">
      <c r="C2803" s="17"/>
    </row>
    <row r="2804" spans="3:3" x14ac:dyDescent="0.25">
      <c r="C2804" s="17"/>
    </row>
    <row r="2805" spans="3:3" x14ac:dyDescent="0.25">
      <c r="C2805" s="17"/>
    </row>
    <row r="2806" spans="3:3" x14ac:dyDescent="0.25">
      <c r="C2806" s="17"/>
    </row>
    <row r="2807" spans="3:3" x14ac:dyDescent="0.25">
      <c r="C2807" s="17"/>
    </row>
    <row r="2808" spans="3:3" x14ac:dyDescent="0.25">
      <c r="C2808" s="17"/>
    </row>
    <row r="2809" spans="3:3" x14ac:dyDescent="0.25">
      <c r="C2809" s="17"/>
    </row>
    <row r="2810" spans="3:3" x14ac:dyDescent="0.25">
      <c r="C2810" s="17"/>
    </row>
    <row r="2811" spans="3:3" x14ac:dyDescent="0.25">
      <c r="C2811" s="17"/>
    </row>
    <row r="2812" spans="3:3" x14ac:dyDescent="0.25">
      <c r="C2812" s="17"/>
    </row>
    <row r="2813" spans="3:3" x14ac:dyDescent="0.25">
      <c r="C2813" s="17"/>
    </row>
    <row r="2814" spans="3:3" x14ac:dyDescent="0.25">
      <c r="C2814" s="17"/>
    </row>
    <row r="2815" spans="3:3" x14ac:dyDescent="0.25">
      <c r="C2815" s="17"/>
    </row>
    <row r="2816" spans="3:3" x14ac:dyDescent="0.25">
      <c r="C2816" s="17"/>
    </row>
    <row r="2817" spans="3:3" x14ac:dyDescent="0.25">
      <c r="C2817" s="17"/>
    </row>
    <row r="2818" spans="3:3" x14ac:dyDescent="0.25">
      <c r="C2818" s="17"/>
    </row>
    <row r="2819" spans="3:3" x14ac:dyDescent="0.25">
      <c r="C2819" s="17"/>
    </row>
    <row r="2820" spans="3:3" x14ac:dyDescent="0.25">
      <c r="C2820" s="17"/>
    </row>
    <row r="2821" spans="3:3" x14ac:dyDescent="0.25">
      <c r="C2821" s="17"/>
    </row>
    <row r="2822" spans="3:3" x14ac:dyDescent="0.25">
      <c r="C2822" s="17"/>
    </row>
    <row r="2823" spans="3:3" x14ac:dyDescent="0.25">
      <c r="C2823" s="17"/>
    </row>
    <row r="2824" spans="3:3" x14ac:dyDescent="0.25">
      <c r="C2824" s="17"/>
    </row>
    <row r="2825" spans="3:3" x14ac:dyDescent="0.25">
      <c r="C2825" s="17"/>
    </row>
    <row r="2826" spans="3:3" x14ac:dyDescent="0.25">
      <c r="C2826" s="17"/>
    </row>
    <row r="2827" spans="3:3" x14ac:dyDescent="0.25">
      <c r="C2827" s="17"/>
    </row>
    <row r="2828" spans="3:3" x14ac:dyDescent="0.25">
      <c r="C2828" s="17"/>
    </row>
    <row r="2829" spans="3:3" x14ac:dyDescent="0.25">
      <c r="C2829" s="17"/>
    </row>
    <row r="2830" spans="3:3" x14ac:dyDescent="0.25">
      <c r="C2830" s="17"/>
    </row>
    <row r="2831" spans="3:3" x14ac:dyDescent="0.25">
      <c r="C2831" s="17"/>
    </row>
    <row r="2832" spans="3:3" x14ac:dyDescent="0.25">
      <c r="C2832" s="17"/>
    </row>
    <row r="2833" spans="3:3" x14ac:dyDescent="0.25">
      <c r="C2833" s="17"/>
    </row>
    <row r="2834" spans="3:3" x14ac:dyDescent="0.25">
      <c r="C2834" s="17"/>
    </row>
    <row r="2835" spans="3:3" x14ac:dyDescent="0.25">
      <c r="C2835" s="17"/>
    </row>
    <row r="2836" spans="3:3" x14ac:dyDescent="0.25">
      <c r="C2836" s="17"/>
    </row>
    <row r="2837" spans="3:3" x14ac:dyDescent="0.25">
      <c r="C2837" s="17"/>
    </row>
    <row r="2838" spans="3:3" x14ac:dyDescent="0.25">
      <c r="C2838" s="17"/>
    </row>
    <row r="2839" spans="3:3" x14ac:dyDescent="0.25">
      <c r="C2839" s="17"/>
    </row>
    <row r="2840" spans="3:3" x14ac:dyDescent="0.25">
      <c r="C2840" s="17"/>
    </row>
    <row r="2841" spans="3:3" x14ac:dyDescent="0.25">
      <c r="C2841" s="17"/>
    </row>
    <row r="2842" spans="3:3" x14ac:dyDescent="0.25">
      <c r="C2842" s="17"/>
    </row>
    <row r="2843" spans="3:3" x14ac:dyDescent="0.25">
      <c r="C2843" s="17"/>
    </row>
    <row r="2844" spans="3:3" x14ac:dyDescent="0.25">
      <c r="C2844" s="17"/>
    </row>
    <row r="2845" spans="3:3" x14ac:dyDescent="0.25">
      <c r="C2845" s="17"/>
    </row>
    <row r="2846" spans="3:3" x14ac:dyDescent="0.25">
      <c r="C2846" s="17"/>
    </row>
    <row r="2847" spans="3:3" x14ac:dyDescent="0.25">
      <c r="C2847" s="17"/>
    </row>
    <row r="2848" spans="3:3" x14ac:dyDescent="0.25">
      <c r="C2848" s="17"/>
    </row>
    <row r="2849" spans="3:3" x14ac:dyDescent="0.25">
      <c r="C2849" s="17"/>
    </row>
    <row r="2850" spans="3:3" x14ac:dyDescent="0.25">
      <c r="C2850" s="17"/>
    </row>
    <row r="2851" spans="3:3" x14ac:dyDescent="0.25">
      <c r="C2851" s="17"/>
    </row>
    <row r="2852" spans="3:3" x14ac:dyDescent="0.25">
      <c r="C2852" s="17"/>
    </row>
    <row r="2853" spans="3:3" x14ac:dyDescent="0.25">
      <c r="C2853" s="17"/>
    </row>
    <row r="2854" spans="3:3" x14ac:dyDescent="0.25">
      <c r="C2854" s="17"/>
    </row>
    <row r="2855" spans="3:3" x14ac:dyDescent="0.25">
      <c r="C2855" s="17"/>
    </row>
    <row r="2856" spans="3:3" x14ac:dyDescent="0.25">
      <c r="C2856" s="17"/>
    </row>
    <row r="2857" spans="3:3" x14ac:dyDescent="0.25">
      <c r="C2857" s="17"/>
    </row>
    <row r="2858" spans="3:3" x14ac:dyDescent="0.25">
      <c r="C2858" s="17"/>
    </row>
    <row r="2859" spans="3:3" x14ac:dyDescent="0.25">
      <c r="C2859" s="17"/>
    </row>
    <row r="2860" spans="3:3" x14ac:dyDescent="0.25">
      <c r="C2860" s="17"/>
    </row>
    <row r="2861" spans="3:3" x14ac:dyDescent="0.25">
      <c r="C2861" s="17"/>
    </row>
    <row r="2862" spans="3:3" x14ac:dyDescent="0.25">
      <c r="C2862" s="17"/>
    </row>
    <row r="2863" spans="3:3" x14ac:dyDescent="0.25">
      <c r="C2863" s="17"/>
    </row>
    <row r="2864" spans="3:3" x14ac:dyDescent="0.25">
      <c r="C2864" s="17"/>
    </row>
    <row r="2865" spans="3:3" x14ac:dyDescent="0.25">
      <c r="C2865" s="17"/>
    </row>
    <row r="2866" spans="3:3" x14ac:dyDescent="0.25">
      <c r="C2866" s="17"/>
    </row>
    <row r="2867" spans="3:3" x14ac:dyDescent="0.25">
      <c r="C2867" s="17"/>
    </row>
    <row r="2868" spans="3:3" x14ac:dyDescent="0.25">
      <c r="C2868" s="17"/>
    </row>
    <row r="2869" spans="3:3" x14ac:dyDescent="0.25">
      <c r="C2869" s="17"/>
    </row>
    <row r="2870" spans="3:3" x14ac:dyDescent="0.25">
      <c r="C2870" s="17"/>
    </row>
    <row r="2871" spans="3:3" x14ac:dyDescent="0.25">
      <c r="C2871" s="17"/>
    </row>
    <row r="2872" spans="3:3" x14ac:dyDescent="0.25">
      <c r="C2872" s="17"/>
    </row>
    <row r="2873" spans="3:3" x14ac:dyDescent="0.25">
      <c r="C2873" s="17"/>
    </row>
    <row r="2874" spans="3:3" x14ac:dyDescent="0.25">
      <c r="C2874" s="17"/>
    </row>
    <row r="2875" spans="3:3" x14ac:dyDescent="0.25">
      <c r="C2875" s="17"/>
    </row>
    <row r="2876" spans="3:3" x14ac:dyDescent="0.25">
      <c r="C2876" s="17"/>
    </row>
    <row r="2877" spans="3:3" x14ac:dyDescent="0.25">
      <c r="C2877" s="17"/>
    </row>
    <row r="2878" spans="3:3" x14ac:dyDescent="0.25">
      <c r="C2878" s="17"/>
    </row>
    <row r="2879" spans="3:3" x14ac:dyDescent="0.25">
      <c r="C2879" s="17"/>
    </row>
    <row r="2880" spans="3:3" x14ac:dyDescent="0.25">
      <c r="C2880" s="17"/>
    </row>
    <row r="2881" spans="3:3" x14ac:dyDescent="0.25">
      <c r="C2881" s="17"/>
    </row>
    <row r="2882" spans="3:3" x14ac:dyDescent="0.25">
      <c r="C2882" s="17"/>
    </row>
    <row r="2883" spans="3:3" x14ac:dyDescent="0.25">
      <c r="C2883" s="17"/>
    </row>
    <row r="2884" spans="3:3" x14ac:dyDescent="0.25">
      <c r="C2884" s="17"/>
    </row>
    <row r="2885" spans="3:3" x14ac:dyDescent="0.25">
      <c r="C2885" s="17"/>
    </row>
    <row r="2886" spans="3:3" x14ac:dyDescent="0.25">
      <c r="C2886" s="17"/>
    </row>
    <row r="2887" spans="3:3" x14ac:dyDescent="0.25">
      <c r="C2887" s="17"/>
    </row>
    <row r="2888" spans="3:3" x14ac:dyDescent="0.25">
      <c r="C2888" s="17"/>
    </row>
    <row r="2889" spans="3:3" x14ac:dyDescent="0.25">
      <c r="C2889" s="17"/>
    </row>
    <row r="2890" spans="3:3" x14ac:dyDescent="0.25">
      <c r="C2890" s="17"/>
    </row>
    <row r="2891" spans="3:3" x14ac:dyDescent="0.25">
      <c r="C2891" s="17"/>
    </row>
    <row r="2892" spans="3:3" x14ac:dyDescent="0.25">
      <c r="C2892" s="17"/>
    </row>
    <row r="2893" spans="3:3" x14ac:dyDescent="0.25">
      <c r="C2893" s="17"/>
    </row>
    <row r="2894" spans="3:3" x14ac:dyDescent="0.25">
      <c r="C2894" s="17"/>
    </row>
    <row r="2895" spans="3:3" x14ac:dyDescent="0.25">
      <c r="C2895" s="17"/>
    </row>
    <row r="2896" spans="3:3" x14ac:dyDescent="0.25">
      <c r="C2896" s="17"/>
    </row>
    <row r="2897" spans="3:3" x14ac:dyDescent="0.25">
      <c r="C2897" s="17"/>
    </row>
    <row r="2898" spans="3:3" x14ac:dyDescent="0.25">
      <c r="C2898" s="17"/>
    </row>
    <row r="2899" spans="3:3" x14ac:dyDescent="0.25">
      <c r="C2899" s="17"/>
    </row>
    <row r="2900" spans="3:3" x14ac:dyDescent="0.25">
      <c r="C2900" s="17"/>
    </row>
    <row r="2901" spans="3:3" x14ac:dyDescent="0.25">
      <c r="C2901" s="17"/>
    </row>
    <row r="2902" spans="3:3" x14ac:dyDescent="0.25">
      <c r="C2902" s="17"/>
    </row>
    <row r="2903" spans="3:3" x14ac:dyDescent="0.25">
      <c r="C2903" s="17"/>
    </row>
    <row r="2904" spans="3:3" x14ac:dyDescent="0.25">
      <c r="C2904" s="17"/>
    </row>
    <row r="2905" spans="3:3" x14ac:dyDescent="0.25">
      <c r="C2905" s="17"/>
    </row>
    <row r="2906" spans="3:3" x14ac:dyDescent="0.25">
      <c r="C2906" s="17"/>
    </row>
    <row r="2907" spans="3:3" x14ac:dyDescent="0.25">
      <c r="C2907" s="17"/>
    </row>
    <row r="2908" spans="3:3" x14ac:dyDescent="0.25">
      <c r="C2908" s="17"/>
    </row>
    <row r="2909" spans="3:3" x14ac:dyDescent="0.25">
      <c r="C2909" s="17"/>
    </row>
    <row r="2910" spans="3:3" x14ac:dyDescent="0.25">
      <c r="C2910" s="17"/>
    </row>
    <row r="2911" spans="3:3" x14ac:dyDescent="0.25">
      <c r="C2911" s="17"/>
    </row>
    <row r="2912" spans="3:3" x14ac:dyDescent="0.25">
      <c r="C2912" s="17"/>
    </row>
    <row r="2913" spans="3:3" x14ac:dyDescent="0.25">
      <c r="C2913" s="17"/>
    </row>
    <row r="2914" spans="3:3" x14ac:dyDescent="0.25">
      <c r="C2914" s="17"/>
    </row>
    <row r="2915" spans="3:3" x14ac:dyDescent="0.25">
      <c r="C2915" s="17"/>
    </row>
    <row r="2916" spans="3:3" x14ac:dyDescent="0.25">
      <c r="C2916" s="17"/>
    </row>
    <row r="2917" spans="3:3" x14ac:dyDescent="0.25">
      <c r="C2917" s="17"/>
    </row>
    <row r="2918" spans="3:3" x14ac:dyDescent="0.25">
      <c r="C2918" s="17"/>
    </row>
    <row r="2919" spans="3:3" x14ac:dyDescent="0.25">
      <c r="C2919" s="17"/>
    </row>
    <row r="2920" spans="3:3" x14ac:dyDescent="0.25">
      <c r="C2920" s="17"/>
    </row>
    <row r="2921" spans="3:3" x14ac:dyDescent="0.25">
      <c r="C2921" s="17"/>
    </row>
    <row r="2922" spans="3:3" x14ac:dyDescent="0.25">
      <c r="C2922" s="17"/>
    </row>
    <row r="2923" spans="3:3" x14ac:dyDescent="0.25">
      <c r="C2923" s="17"/>
    </row>
    <row r="2924" spans="3:3" x14ac:dyDescent="0.25">
      <c r="C2924" s="17"/>
    </row>
    <row r="2925" spans="3:3" x14ac:dyDescent="0.25">
      <c r="C2925" s="17"/>
    </row>
    <row r="2926" spans="3:3" x14ac:dyDescent="0.25">
      <c r="C2926" s="17"/>
    </row>
    <row r="2927" spans="3:3" x14ac:dyDescent="0.25">
      <c r="C2927" s="17"/>
    </row>
    <row r="2928" spans="3:3" x14ac:dyDescent="0.25">
      <c r="C2928" s="17"/>
    </row>
    <row r="2929" spans="3:3" x14ac:dyDescent="0.25">
      <c r="C2929" s="17"/>
    </row>
    <row r="2930" spans="3:3" x14ac:dyDescent="0.25">
      <c r="C2930" s="17"/>
    </row>
    <row r="2931" spans="3:3" x14ac:dyDescent="0.25">
      <c r="C2931" s="17"/>
    </row>
    <row r="2932" spans="3:3" x14ac:dyDescent="0.25">
      <c r="C2932" s="17"/>
    </row>
    <row r="2933" spans="3:3" x14ac:dyDescent="0.25">
      <c r="C2933" s="17"/>
    </row>
    <row r="2934" spans="3:3" x14ac:dyDescent="0.25">
      <c r="C2934" s="17"/>
    </row>
    <row r="2935" spans="3:3" x14ac:dyDescent="0.25">
      <c r="C2935" s="17"/>
    </row>
    <row r="2936" spans="3:3" x14ac:dyDescent="0.25">
      <c r="C2936" s="17"/>
    </row>
    <row r="2937" spans="3:3" x14ac:dyDescent="0.25">
      <c r="C2937" s="17"/>
    </row>
    <row r="2938" spans="3:3" x14ac:dyDescent="0.25">
      <c r="C2938" s="17"/>
    </row>
    <row r="2939" spans="3:3" x14ac:dyDescent="0.25">
      <c r="C2939" s="17"/>
    </row>
    <row r="2940" spans="3:3" x14ac:dyDescent="0.25">
      <c r="C2940" s="17"/>
    </row>
    <row r="2941" spans="3:3" x14ac:dyDescent="0.25">
      <c r="C2941" s="17"/>
    </row>
    <row r="2942" spans="3:3" x14ac:dyDescent="0.25">
      <c r="C2942" s="17"/>
    </row>
    <row r="2943" spans="3:3" x14ac:dyDescent="0.25">
      <c r="C2943" s="17"/>
    </row>
    <row r="2944" spans="3:3" x14ac:dyDescent="0.25">
      <c r="C2944" s="17"/>
    </row>
    <row r="2945" spans="3:3" x14ac:dyDescent="0.25">
      <c r="C2945" s="17"/>
    </row>
    <row r="2946" spans="3:3" x14ac:dyDescent="0.25">
      <c r="C2946" s="17"/>
    </row>
    <row r="2947" spans="3:3" x14ac:dyDescent="0.25">
      <c r="C2947" s="17"/>
    </row>
    <row r="2948" spans="3:3" x14ac:dyDescent="0.25">
      <c r="C2948" s="17"/>
    </row>
    <row r="2949" spans="3:3" x14ac:dyDescent="0.25">
      <c r="C2949" s="17"/>
    </row>
    <row r="2950" spans="3:3" x14ac:dyDescent="0.25">
      <c r="C2950" s="17"/>
    </row>
    <row r="2951" spans="3:3" x14ac:dyDescent="0.25">
      <c r="C2951" s="17"/>
    </row>
    <row r="2952" spans="3:3" x14ac:dyDescent="0.25">
      <c r="C2952" s="17"/>
    </row>
    <row r="2953" spans="3:3" x14ac:dyDescent="0.25">
      <c r="C2953" s="17"/>
    </row>
    <row r="2954" spans="3:3" x14ac:dyDescent="0.25">
      <c r="C2954" s="17"/>
    </row>
    <row r="2955" spans="3:3" x14ac:dyDescent="0.25">
      <c r="C2955" s="17"/>
    </row>
    <row r="2956" spans="3:3" x14ac:dyDescent="0.25">
      <c r="C2956" s="17"/>
    </row>
    <row r="2957" spans="3:3" x14ac:dyDescent="0.25">
      <c r="C2957" s="17"/>
    </row>
    <row r="2958" spans="3:3" x14ac:dyDescent="0.25">
      <c r="C2958" s="17"/>
    </row>
    <row r="2959" spans="3:3" x14ac:dyDescent="0.25">
      <c r="C2959" s="17"/>
    </row>
    <row r="2960" spans="3:3" x14ac:dyDescent="0.25">
      <c r="C2960" s="17"/>
    </row>
    <row r="2961" spans="3:3" x14ac:dyDescent="0.25">
      <c r="C2961" s="17"/>
    </row>
    <row r="2962" spans="3:3" x14ac:dyDescent="0.25">
      <c r="C2962" s="17"/>
    </row>
    <row r="2963" spans="3:3" x14ac:dyDescent="0.25">
      <c r="C2963" s="17"/>
    </row>
    <row r="2964" spans="3:3" x14ac:dyDescent="0.25">
      <c r="C2964" s="17"/>
    </row>
    <row r="2965" spans="3:3" x14ac:dyDescent="0.25">
      <c r="C2965" s="17"/>
    </row>
    <row r="2966" spans="3:3" x14ac:dyDescent="0.25">
      <c r="C2966" s="17"/>
    </row>
    <row r="2967" spans="3:3" x14ac:dyDescent="0.25">
      <c r="C2967" s="17"/>
    </row>
    <row r="2968" spans="3:3" x14ac:dyDescent="0.25">
      <c r="C2968" s="17"/>
    </row>
    <row r="2969" spans="3:3" x14ac:dyDescent="0.25">
      <c r="C2969" s="17"/>
    </row>
    <row r="2970" spans="3:3" x14ac:dyDescent="0.25">
      <c r="C2970" s="17"/>
    </row>
    <row r="2971" spans="3:3" x14ac:dyDescent="0.25">
      <c r="C2971" s="17"/>
    </row>
    <row r="2972" spans="3:3" x14ac:dyDescent="0.25">
      <c r="C2972" s="17"/>
    </row>
    <row r="2973" spans="3:3" x14ac:dyDescent="0.25">
      <c r="C2973" s="17"/>
    </row>
    <row r="2974" spans="3:3" x14ac:dyDescent="0.25">
      <c r="C2974" s="17"/>
    </row>
    <row r="2975" spans="3:3" x14ac:dyDescent="0.25">
      <c r="C2975" s="17"/>
    </row>
    <row r="2976" spans="3:3" x14ac:dyDescent="0.25">
      <c r="C2976" s="17"/>
    </row>
    <row r="2977" spans="3:3" x14ac:dyDescent="0.25">
      <c r="C2977" s="17"/>
    </row>
    <row r="2978" spans="3:3" x14ac:dyDescent="0.25">
      <c r="C2978" s="17"/>
    </row>
    <row r="2979" spans="3:3" x14ac:dyDescent="0.25">
      <c r="C2979" s="17"/>
    </row>
    <row r="2980" spans="3:3" x14ac:dyDescent="0.25">
      <c r="C2980" s="17"/>
    </row>
    <row r="2981" spans="3:3" x14ac:dyDescent="0.25">
      <c r="C2981" s="17"/>
    </row>
    <row r="2982" spans="3:3" x14ac:dyDescent="0.25">
      <c r="C2982" s="17"/>
    </row>
    <row r="2983" spans="3:3" x14ac:dyDescent="0.25">
      <c r="C2983" s="17"/>
    </row>
    <row r="2984" spans="3:3" x14ac:dyDescent="0.25">
      <c r="C2984" s="17"/>
    </row>
    <row r="2985" spans="3:3" x14ac:dyDescent="0.25">
      <c r="C2985" s="17"/>
    </row>
    <row r="2986" spans="3:3" x14ac:dyDescent="0.25">
      <c r="C2986" s="17"/>
    </row>
    <row r="2987" spans="3:3" x14ac:dyDescent="0.25">
      <c r="C2987" s="17"/>
    </row>
    <row r="2988" spans="3:3" x14ac:dyDescent="0.25">
      <c r="C2988" s="17"/>
    </row>
    <row r="2989" spans="3:3" x14ac:dyDescent="0.25">
      <c r="C2989" s="17"/>
    </row>
    <row r="2990" spans="3:3" x14ac:dyDescent="0.25">
      <c r="C2990" s="17"/>
    </row>
    <row r="2991" spans="3:3" x14ac:dyDescent="0.25">
      <c r="C2991" s="17"/>
    </row>
    <row r="2992" spans="3:3" x14ac:dyDescent="0.25">
      <c r="C2992" s="17"/>
    </row>
    <row r="2993" spans="3:3" x14ac:dyDescent="0.25">
      <c r="C2993" s="17"/>
    </row>
    <row r="2994" spans="3:3" x14ac:dyDescent="0.25">
      <c r="C2994" s="17"/>
    </row>
    <row r="2995" spans="3:3" x14ac:dyDescent="0.25">
      <c r="C2995" s="17"/>
    </row>
    <row r="2996" spans="3:3" x14ac:dyDescent="0.25">
      <c r="C2996" s="17"/>
    </row>
    <row r="2997" spans="3:3" x14ac:dyDescent="0.25">
      <c r="C2997" s="17"/>
    </row>
    <row r="2998" spans="3:3" x14ac:dyDescent="0.25">
      <c r="C2998" s="17"/>
    </row>
    <row r="2999" spans="3:3" x14ac:dyDescent="0.25">
      <c r="C2999" s="17"/>
    </row>
    <row r="3000" spans="3:3" x14ac:dyDescent="0.25">
      <c r="C3000" s="17"/>
    </row>
    <row r="3001" spans="3:3" x14ac:dyDescent="0.25">
      <c r="C3001" s="17"/>
    </row>
    <row r="3002" spans="3:3" x14ac:dyDescent="0.25">
      <c r="C3002" s="17"/>
    </row>
    <row r="3003" spans="3:3" x14ac:dyDescent="0.25">
      <c r="C3003" s="17"/>
    </row>
    <row r="3004" spans="3:3" x14ac:dyDescent="0.25">
      <c r="C3004" s="17"/>
    </row>
    <row r="3005" spans="3:3" x14ac:dyDescent="0.25">
      <c r="C3005" s="17"/>
    </row>
    <row r="3006" spans="3:3" x14ac:dyDescent="0.25">
      <c r="C3006" s="17"/>
    </row>
    <row r="3007" spans="3:3" x14ac:dyDescent="0.25">
      <c r="C3007" s="17"/>
    </row>
    <row r="3008" spans="3:3" x14ac:dyDescent="0.25">
      <c r="C3008" s="17"/>
    </row>
    <row r="3009" spans="3:3" x14ac:dyDescent="0.25">
      <c r="C3009" s="17"/>
    </row>
    <row r="3010" spans="3:3" x14ac:dyDescent="0.25">
      <c r="C3010" s="17"/>
    </row>
    <row r="3011" spans="3:3" x14ac:dyDescent="0.25">
      <c r="C3011" s="17"/>
    </row>
    <row r="3012" spans="3:3" x14ac:dyDescent="0.25">
      <c r="C3012" s="17"/>
    </row>
    <row r="3013" spans="3:3" x14ac:dyDescent="0.25">
      <c r="C3013" s="17"/>
    </row>
    <row r="3014" spans="3:3" x14ac:dyDescent="0.25">
      <c r="C3014" s="17"/>
    </row>
    <row r="3015" spans="3:3" x14ac:dyDescent="0.25">
      <c r="C3015" s="17"/>
    </row>
    <row r="3016" spans="3:3" x14ac:dyDescent="0.25">
      <c r="C3016" s="17"/>
    </row>
    <row r="3017" spans="3:3" x14ac:dyDescent="0.25">
      <c r="C3017" s="17"/>
    </row>
    <row r="3018" spans="3:3" x14ac:dyDescent="0.25">
      <c r="C3018" s="17"/>
    </row>
    <row r="3019" spans="3:3" x14ac:dyDescent="0.25">
      <c r="C3019" s="17"/>
    </row>
    <row r="3020" spans="3:3" x14ac:dyDescent="0.25">
      <c r="C3020" s="17"/>
    </row>
    <row r="3021" spans="3:3" x14ac:dyDescent="0.25">
      <c r="C3021" s="17"/>
    </row>
    <row r="3022" spans="3:3" x14ac:dyDescent="0.25">
      <c r="C3022" s="17"/>
    </row>
    <row r="3023" spans="3:3" x14ac:dyDescent="0.25">
      <c r="C3023" s="17"/>
    </row>
    <row r="3024" spans="3:3" x14ac:dyDescent="0.25">
      <c r="C3024" s="17"/>
    </row>
    <row r="3025" spans="3:3" x14ac:dyDescent="0.25">
      <c r="C3025" s="17"/>
    </row>
    <row r="3026" spans="3:3" x14ac:dyDescent="0.25">
      <c r="C3026" s="17"/>
    </row>
    <row r="3027" spans="3:3" x14ac:dyDescent="0.25">
      <c r="C3027" s="17"/>
    </row>
    <row r="3028" spans="3:3" x14ac:dyDescent="0.25">
      <c r="C3028" s="17"/>
    </row>
    <row r="3029" spans="3:3" x14ac:dyDescent="0.25">
      <c r="C3029" s="17"/>
    </row>
    <row r="3030" spans="3:3" x14ac:dyDescent="0.25">
      <c r="C3030" s="17"/>
    </row>
    <row r="3031" spans="3:3" x14ac:dyDescent="0.25">
      <c r="C3031" s="17"/>
    </row>
    <row r="3032" spans="3:3" x14ac:dyDescent="0.25">
      <c r="C3032" s="17"/>
    </row>
    <row r="3033" spans="3:3" x14ac:dyDescent="0.25">
      <c r="C3033" s="17"/>
    </row>
    <row r="3034" spans="3:3" x14ac:dyDescent="0.25">
      <c r="C3034" s="17"/>
    </row>
    <row r="3035" spans="3:3" x14ac:dyDescent="0.25">
      <c r="C3035" s="17"/>
    </row>
    <row r="3036" spans="3:3" x14ac:dyDescent="0.25">
      <c r="C3036" s="17"/>
    </row>
    <row r="3037" spans="3:3" x14ac:dyDescent="0.25">
      <c r="C3037" s="17"/>
    </row>
    <row r="3038" spans="3:3" x14ac:dyDescent="0.25">
      <c r="C3038" s="17"/>
    </row>
    <row r="3039" spans="3:3" x14ac:dyDescent="0.25">
      <c r="C3039" s="17"/>
    </row>
    <row r="3040" spans="3:3" x14ac:dyDescent="0.25">
      <c r="C3040" s="17"/>
    </row>
    <row r="3041" spans="3:3" x14ac:dyDescent="0.25">
      <c r="C3041" s="17"/>
    </row>
    <row r="3042" spans="3:3" x14ac:dyDescent="0.25">
      <c r="C3042" s="17"/>
    </row>
    <row r="3043" spans="3:3" x14ac:dyDescent="0.25">
      <c r="C3043" s="17"/>
    </row>
    <row r="3044" spans="3:3" x14ac:dyDescent="0.25">
      <c r="C3044" s="17"/>
    </row>
    <row r="3045" spans="3:3" x14ac:dyDescent="0.25">
      <c r="C3045" s="17"/>
    </row>
    <row r="3046" spans="3:3" x14ac:dyDescent="0.25">
      <c r="C3046" s="17"/>
    </row>
    <row r="3047" spans="3:3" x14ac:dyDescent="0.25">
      <c r="C3047" s="17"/>
    </row>
    <row r="3048" spans="3:3" x14ac:dyDescent="0.25">
      <c r="C3048" s="17"/>
    </row>
    <row r="3049" spans="3:3" x14ac:dyDescent="0.25">
      <c r="C3049" s="17"/>
    </row>
    <row r="3050" spans="3:3" x14ac:dyDescent="0.25">
      <c r="C3050" s="17"/>
    </row>
    <row r="3051" spans="3:3" x14ac:dyDescent="0.25">
      <c r="C3051" s="17"/>
    </row>
    <row r="3052" spans="3:3" x14ac:dyDescent="0.25">
      <c r="C3052" s="17"/>
    </row>
    <row r="3053" spans="3:3" x14ac:dyDescent="0.25">
      <c r="C3053" s="17"/>
    </row>
    <row r="3054" spans="3:3" x14ac:dyDescent="0.25">
      <c r="C3054" s="17"/>
    </row>
    <row r="3055" spans="3:3" x14ac:dyDescent="0.25">
      <c r="C3055" s="17"/>
    </row>
    <row r="3056" spans="3:3" x14ac:dyDescent="0.25">
      <c r="C3056" s="17"/>
    </row>
    <row r="3057" spans="3:3" x14ac:dyDescent="0.25">
      <c r="C3057" s="17"/>
    </row>
    <row r="3058" spans="3:3" x14ac:dyDescent="0.25">
      <c r="C3058" s="17"/>
    </row>
    <row r="3059" spans="3:3" x14ac:dyDescent="0.25">
      <c r="C3059" s="17"/>
    </row>
    <row r="3060" spans="3:3" x14ac:dyDescent="0.25">
      <c r="C3060" s="17"/>
    </row>
    <row r="3061" spans="3:3" x14ac:dyDescent="0.25">
      <c r="C3061" s="17"/>
    </row>
    <row r="3062" spans="3:3" x14ac:dyDescent="0.25">
      <c r="C3062" s="17"/>
    </row>
    <row r="3063" spans="3:3" x14ac:dyDescent="0.25">
      <c r="C3063" s="17"/>
    </row>
    <row r="3064" spans="3:3" x14ac:dyDescent="0.25">
      <c r="C3064" s="17"/>
    </row>
    <row r="3065" spans="3:3" x14ac:dyDescent="0.25">
      <c r="C3065" s="17"/>
    </row>
    <row r="3066" spans="3:3" x14ac:dyDescent="0.25">
      <c r="C3066" s="17"/>
    </row>
    <row r="3067" spans="3:3" x14ac:dyDescent="0.25">
      <c r="C3067" s="17"/>
    </row>
    <row r="3068" spans="3:3" x14ac:dyDescent="0.25">
      <c r="C3068" s="17"/>
    </row>
    <row r="3069" spans="3:3" x14ac:dyDescent="0.25">
      <c r="C3069" s="17"/>
    </row>
    <row r="3070" spans="3:3" x14ac:dyDescent="0.25">
      <c r="C3070" s="17"/>
    </row>
    <row r="3071" spans="3:3" x14ac:dyDescent="0.25">
      <c r="C3071" s="17"/>
    </row>
    <row r="3072" spans="3:3" x14ac:dyDescent="0.25">
      <c r="C3072" s="17"/>
    </row>
    <row r="3073" spans="3:3" x14ac:dyDescent="0.25">
      <c r="C3073" s="17"/>
    </row>
    <row r="3074" spans="3:3" x14ac:dyDescent="0.25">
      <c r="C3074" s="17"/>
    </row>
    <row r="3075" spans="3:3" x14ac:dyDescent="0.25">
      <c r="C3075" s="17"/>
    </row>
    <row r="3076" spans="3:3" x14ac:dyDescent="0.25">
      <c r="C3076" s="17"/>
    </row>
    <row r="3077" spans="3:3" x14ac:dyDescent="0.25">
      <c r="C3077" s="17"/>
    </row>
    <row r="3078" spans="3:3" x14ac:dyDescent="0.25">
      <c r="C3078" s="17"/>
    </row>
    <row r="3079" spans="3:3" x14ac:dyDescent="0.25">
      <c r="C3079" s="17"/>
    </row>
    <row r="3080" spans="3:3" x14ac:dyDescent="0.25">
      <c r="C3080" s="17"/>
    </row>
    <row r="3081" spans="3:3" x14ac:dyDescent="0.25">
      <c r="C3081" s="17"/>
    </row>
    <row r="3082" spans="3:3" x14ac:dyDescent="0.25">
      <c r="C3082" s="17"/>
    </row>
    <row r="3083" spans="3:3" x14ac:dyDescent="0.25">
      <c r="C3083" s="17"/>
    </row>
    <row r="3084" spans="3:3" x14ac:dyDescent="0.25">
      <c r="C3084" s="17"/>
    </row>
    <row r="3085" spans="3:3" x14ac:dyDescent="0.25">
      <c r="C3085" s="17"/>
    </row>
    <row r="3086" spans="3:3" x14ac:dyDescent="0.25">
      <c r="C3086" s="17"/>
    </row>
    <row r="3087" spans="3:3" x14ac:dyDescent="0.25">
      <c r="C3087" s="17"/>
    </row>
    <row r="3088" spans="3:3" x14ac:dyDescent="0.25">
      <c r="C3088" s="17"/>
    </row>
    <row r="3089" spans="3:3" x14ac:dyDescent="0.25">
      <c r="C3089" s="17"/>
    </row>
    <row r="3090" spans="3:3" x14ac:dyDescent="0.25">
      <c r="C3090" s="17"/>
    </row>
    <row r="3091" spans="3:3" x14ac:dyDescent="0.25">
      <c r="C3091" s="17"/>
    </row>
    <row r="3092" spans="3:3" x14ac:dyDescent="0.25">
      <c r="C3092" s="17"/>
    </row>
    <row r="3093" spans="3:3" x14ac:dyDescent="0.25">
      <c r="C3093" s="17"/>
    </row>
    <row r="3094" spans="3:3" x14ac:dyDescent="0.25">
      <c r="C3094" s="17"/>
    </row>
    <row r="3095" spans="3:3" x14ac:dyDescent="0.25">
      <c r="C3095" s="17"/>
    </row>
    <row r="3096" spans="3:3" x14ac:dyDescent="0.25">
      <c r="C3096" s="17"/>
    </row>
    <row r="3097" spans="3:3" x14ac:dyDescent="0.25">
      <c r="C3097" s="17"/>
    </row>
    <row r="3098" spans="3:3" x14ac:dyDescent="0.25">
      <c r="C3098" s="17"/>
    </row>
    <row r="3099" spans="3:3" x14ac:dyDescent="0.25">
      <c r="C3099" s="17"/>
    </row>
    <row r="3100" spans="3:3" x14ac:dyDescent="0.25">
      <c r="C3100" s="17"/>
    </row>
    <row r="3101" spans="3:3" x14ac:dyDescent="0.25">
      <c r="C3101" s="17"/>
    </row>
    <row r="3102" spans="3:3" x14ac:dyDescent="0.25">
      <c r="C3102" s="17"/>
    </row>
    <row r="3103" spans="3:3" x14ac:dyDescent="0.25">
      <c r="C3103" s="17"/>
    </row>
    <row r="3104" spans="3:3" x14ac:dyDescent="0.25">
      <c r="C3104" s="17"/>
    </row>
    <row r="3105" spans="3:3" x14ac:dyDescent="0.25">
      <c r="C3105" s="17"/>
    </row>
    <row r="3106" spans="3:3" x14ac:dyDescent="0.25">
      <c r="C3106" s="17"/>
    </row>
    <row r="3107" spans="3:3" x14ac:dyDescent="0.25">
      <c r="C3107" s="17"/>
    </row>
    <row r="3108" spans="3:3" x14ac:dyDescent="0.25">
      <c r="C3108" s="17"/>
    </row>
    <row r="3109" spans="3:3" x14ac:dyDescent="0.25">
      <c r="C3109" s="17"/>
    </row>
    <row r="3110" spans="3:3" x14ac:dyDescent="0.25">
      <c r="C3110" s="17"/>
    </row>
    <row r="3111" spans="3:3" x14ac:dyDescent="0.25">
      <c r="C3111" s="17"/>
    </row>
    <row r="3112" spans="3:3" x14ac:dyDescent="0.25">
      <c r="C3112" s="17"/>
    </row>
    <row r="3113" spans="3:3" x14ac:dyDescent="0.25">
      <c r="C3113" s="17"/>
    </row>
    <row r="3114" spans="3:3" x14ac:dyDescent="0.25">
      <c r="C3114" s="17"/>
    </row>
    <row r="3115" spans="3:3" x14ac:dyDescent="0.25">
      <c r="C3115" s="17"/>
    </row>
    <row r="3116" spans="3:3" x14ac:dyDescent="0.25">
      <c r="C3116" s="17"/>
    </row>
    <row r="3117" spans="3:3" x14ac:dyDescent="0.25">
      <c r="C3117" s="17"/>
    </row>
    <row r="3118" spans="3:3" x14ac:dyDescent="0.25">
      <c r="C3118" s="17"/>
    </row>
    <row r="3119" spans="3:3" x14ac:dyDescent="0.25">
      <c r="C3119" s="17"/>
    </row>
    <row r="3120" spans="3:3" x14ac:dyDescent="0.25">
      <c r="C3120" s="17"/>
    </row>
    <row r="3121" spans="3:3" x14ac:dyDescent="0.25">
      <c r="C3121" s="17"/>
    </row>
    <row r="3122" spans="3:3" x14ac:dyDescent="0.25">
      <c r="C3122" s="17"/>
    </row>
    <row r="3123" spans="3:3" x14ac:dyDescent="0.25">
      <c r="C3123" s="17"/>
    </row>
    <row r="3124" spans="3:3" x14ac:dyDescent="0.25">
      <c r="C3124" s="17"/>
    </row>
    <row r="3125" spans="3:3" x14ac:dyDescent="0.25">
      <c r="C3125" s="17"/>
    </row>
    <row r="3126" spans="3:3" x14ac:dyDescent="0.25">
      <c r="C3126" s="17"/>
    </row>
    <row r="3127" spans="3:3" x14ac:dyDescent="0.25">
      <c r="C3127" s="17"/>
    </row>
    <row r="3128" spans="3:3" x14ac:dyDescent="0.25">
      <c r="C3128" s="17"/>
    </row>
    <row r="3129" spans="3:3" x14ac:dyDescent="0.25">
      <c r="C3129" s="17"/>
    </row>
    <row r="3130" spans="3:3" x14ac:dyDescent="0.25">
      <c r="C3130" s="17"/>
    </row>
    <row r="3131" spans="3:3" x14ac:dyDescent="0.25">
      <c r="C3131" s="17"/>
    </row>
    <row r="3132" spans="3:3" x14ac:dyDescent="0.25">
      <c r="C3132" s="17"/>
    </row>
    <row r="3133" spans="3:3" x14ac:dyDescent="0.25">
      <c r="C3133" s="17"/>
    </row>
    <row r="3134" spans="3:3" x14ac:dyDescent="0.25">
      <c r="C3134" s="17"/>
    </row>
    <row r="3135" spans="3:3" x14ac:dyDescent="0.25">
      <c r="C3135" s="17"/>
    </row>
    <row r="3136" spans="3:3" x14ac:dyDescent="0.25">
      <c r="C3136" s="17"/>
    </row>
    <row r="3137" spans="3:3" x14ac:dyDescent="0.25">
      <c r="C3137" s="17"/>
    </row>
    <row r="3138" spans="3:3" x14ac:dyDescent="0.25">
      <c r="C3138" s="17"/>
    </row>
    <row r="3139" spans="3:3" x14ac:dyDescent="0.25">
      <c r="C3139" s="17"/>
    </row>
    <row r="3140" spans="3:3" x14ac:dyDescent="0.25">
      <c r="C3140" s="17"/>
    </row>
    <row r="3141" spans="3:3" x14ac:dyDescent="0.25">
      <c r="C3141" s="17"/>
    </row>
    <row r="3142" spans="3:3" x14ac:dyDescent="0.25">
      <c r="C3142" s="17"/>
    </row>
    <row r="3143" spans="3:3" x14ac:dyDescent="0.25">
      <c r="C3143" s="17"/>
    </row>
    <row r="3144" spans="3:3" x14ac:dyDescent="0.25">
      <c r="C3144" s="17"/>
    </row>
    <row r="3145" spans="3:3" x14ac:dyDescent="0.25">
      <c r="C3145" s="17"/>
    </row>
    <row r="3146" spans="3:3" x14ac:dyDescent="0.25">
      <c r="C3146" s="17"/>
    </row>
    <row r="3147" spans="3:3" x14ac:dyDescent="0.25">
      <c r="C3147" s="17"/>
    </row>
    <row r="3148" spans="3:3" x14ac:dyDescent="0.25">
      <c r="C3148" s="17"/>
    </row>
    <row r="3149" spans="3:3" x14ac:dyDescent="0.25">
      <c r="C3149" s="17"/>
    </row>
    <row r="3150" spans="3:3" x14ac:dyDescent="0.25">
      <c r="C3150" s="17"/>
    </row>
    <row r="3151" spans="3:3" x14ac:dyDescent="0.25">
      <c r="C3151" s="17"/>
    </row>
    <row r="3152" spans="3:3" x14ac:dyDescent="0.25">
      <c r="C3152" s="17"/>
    </row>
    <row r="3153" spans="3:3" x14ac:dyDescent="0.25">
      <c r="C3153" s="17"/>
    </row>
    <row r="3154" spans="3:3" x14ac:dyDescent="0.25">
      <c r="C3154" s="17"/>
    </row>
    <row r="3155" spans="3:3" x14ac:dyDescent="0.25">
      <c r="C3155" s="17"/>
    </row>
    <row r="3156" spans="3:3" x14ac:dyDescent="0.25">
      <c r="C3156" s="17"/>
    </row>
    <row r="3157" spans="3:3" x14ac:dyDescent="0.25">
      <c r="C3157" s="17"/>
    </row>
    <row r="3158" spans="3:3" x14ac:dyDescent="0.25">
      <c r="C3158" s="17"/>
    </row>
    <row r="3159" spans="3:3" x14ac:dyDescent="0.25">
      <c r="C3159" s="17"/>
    </row>
    <row r="3160" spans="3:3" x14ac:dyDescent="0.25">
      <c r="C3160" s="17"/>
    </row>
    <row r="3161" spans="3:3" x14ac:dyDescent="0.25">
      <c r="C3161" s="17"/>
    </row>
    <row r="3162" spans="3:3" x14ac:dyDescent="0.25">
      <c r="C3162" s="17"/>
    </row>
    <row r="3163" spans="3:3" x14ac:dyDescent="0.25">
      <c r="C3163" s="17"/>
    </row>
    <row r="3164" spans="3:3" x14ac:dyDescent="0.25">
      <c r="C3164" s="17"/>
    </row>
    <row r="3165" spans="3:3" x14ac:dyDescent="0.25">
      <c r="C3165" s="17"/>
    </row>
    <row r="3166" spans="3:3" x14ac:dyDescent="0.25">
      <c r="C3166" s="17"/>
    </row>
    <row r="3167" spans="3:3" x14ac:dyDescent="0.25">
      <c r="C3167" s="17"/>
    </row>
    <row r="3168" spans="3:3" x14ac:dyDescent="0.25">
      <c r="C3168" s="17"/>
    </row>
    <row r="3169" spans="3:3" x14ac:dyDescent="0.25">
      <c r="C3169" s="17"/>
    </row>
    <row r="3170" spans="3:3" x14ac:dyDescent="0.25">
      <c r="C3170" s="17"/>
    </row>
    <row r="3171" spans="3:3" x14ac:dyDescent="0.25">
      <c r="C3171" s="17"/>
    </row>
    <row r="3172" spans="3:3" x14ac:dyDescent="0.25">
      <c r="C3172" s="17"/>
    </row>
    <row r="3173" spans="3:3" x14ac:dyDescent="0.25">
      <c r="C3173" s="17"/>
    </row>
    <row r="3174" spans="3:3" x14ac:dyDescent="0.25">
      <c r="C3174" s="17"/>
    </row>
    <row r="3175" spans="3:3" x14ac:dyDescent="0.25">
      <c r="C3175" s="17"/>
    </row>
    <row r="3176" spans="3:3" x14ac:dyDescent="0.25">
      <c r="C3176" s="17"/>
    </row>
    <row r="3177" spans="3:3" x14ac:dyDescent="0.25">
      <c r="C3177" s="17"/>
    </row>
    <row r="3178" spans="3:3" x14ac:dyDescent="0.25">
      <c r="C3178" s="17"/>
    </row>
    <row r="3179" spans="3:3" x14ac:dyDescent="0.25">
      <c r="C3179" s="17"/>
    </row>
    <row r="3180" spans="3:3" x14ac:dyDescent="0.25">
      <c r="C3180" s="17"/>
    </row>
    <row r="3181" spans="3:3" x14ac:dyDescent="0.25">
      <c r="C3181" s="17"/>
    </row>
    <row r="3182" spans="3:3" x14ac:dyDescent="0.25">
      <c r="C3182" s="17"/>
    </row>
    <row r="3183" spans="3:3" x14ac:dyDescent="0.25">
      <c r="C3183" s="17"/>
    </row>
    <row r="3184" spans="3:3" x14ac:dyDescent="0.25">
      <c r="C3184" s="17"/>
    </row>
    <row r="3185" spans="3:3" x14ac:dyDescent="0.25">
      <c r="C3185" s="17"/>
    </row>
    <row r="3186" spans="3:3" x14ac:dyDescent="0.25">
      <c r="C3186" s="17"/>
    </row>
    <row r="3187" spans="3:3" x14ac:dyDescent="0.25">
      <c r="C3187" s="17"/>
    </row>
    <row r="3188" spans="3:3" x14ac:dyDescent="0.25">
      <c r="C3188" s="17"/>
    </row>
    <row r="3189" spans="3:3" x14ac:dyDescent="0.25">
      <c r="C3189" s="17"/>
    </row>
    <row r="3190" spans="3:3" x14ac:dyDescent="0.25">
      <c r="C3190" s="17"/>
    </row>
    <row r="3191" spans="3:3" x14ac:dyDescent="0.25">
      <c r="C3191" s="17"/>
    </row>
    <row r="3192" spans="3:3" x14ac:dyDescent="0.25">
      <c r="C3192" s="17"/>
    </row>
    <row r="3193" spans="3:3" x14ac:dyDescent="0.25">
      <c r="C3193" s="17"/>
    </row>
    <row r="3194" spans="3:3" x14ac:dyDescent="0.25">
      <c r="C3194" s="17"/>
    </row>
    <row r="3195" spans="3:3" x14ac:dyDescent="0.25">
      <c r="C3195" s="17"/>
    </row>
    <row r="3196" spans="3:3" x14ac:dyDescent="0.25">
      <c r="C3196" s="17"/>
    </row>
    <row r="3197" spans="3:3" x14ac:dyDescent="0.25">
      <c r="C3197" s="17"/>
    </row>
    <row r="3198" spans="3:3" x14ac:dyDescent="0.25">
      <c r="C3198" s="17"/>
    </row>
    <row r="3199" spans="3:3" x14ac:dyDescent="0.25">
      <c r="C3199" s="17"/>
    </row>
    <row r="3200" spans="3:3" x14ac:dyDescent="0.25">
      <c r="C3200" s="17"/>
    </row>
    <row r="3201" spans="3:3" x14ac:dyDescent="0.25">
      <c r="C3201" s="17"/>
    </row>
    <row r="3202" spans="3:3" x14ac:dyDescent="0.25">
      <c r="C3202" s="17"/>
    </row>
    <row r="3203" spans="3:3" x14ac:dyDescent="0.25">
      <c r="C3203" s="17"/>
    </row>
    <row r="3204" spans="3:3" x14ac:dyDescent="0.25">
      <c r="C3204" s="17"/>
    </row>
    <row r="3205" spans="3:3" x14ac:dyDescent="0.25">
      <c r="C3205" s="17"/>
    </row>
    <row r="3206" spans="3:3" x14ac:dyDescent="0.25">
      <c r="C3206" s="17"/>
    </row>
    <row r="3207" spans="3:3" x14ac:dyDescent="0.25">
      <c r="C3207" s="17"/>
    </row>
    <row r="3208" spans="3:3" x14ac:dyDescent="0.25">
      <c r="C3208" s="17"/>
    </row>
    <row r="3209" spans="3:3" x14ac:dyDescent="0.25">
      <c r="C3209" s="17"/>
    </row>
    <row r="3210" spans="3:3" x14ac:dyDescent="0.25">
      <c r="C3210" s="17"/>
    </row>
    <row r="3211" spans="3:3" x14ac:dyDescent="0.25">
      <c r="C3211" s="17"/>
    </row>
    <row r="3212" spans="3:3" x14ac:dyDescent="0.25">
      <c r="C3212" s="17"/>
    </row>
    <row r="3213" spans="3:3" x14ac:dyDescent="0.25">
      <c r="C3213" s="17"/>
    </row>
    <row r="3214" spans="3:3" x14ac:dyDescent="0.25">
      <c r="C3214" s="17"/>
    </row>
    <row r="3215" spans="3:3" x14ac:dyDescent="0.25">
      <c r="C3215" s="17"/>
    </row>
    <row r="3216" spans="3:3" x14ac:dyDescent="0.25">
      <c r="C3216" s="17"/>
    </row>
    <row r="3217" spans="3:3" x14ac:dyDescent="0.25">
      <c r="C3217" s="17"/>
    </row>
    <row r="3218" spans="3:3" x14ac:dyDescent="0.25">
      <c r="C3218" s="17"/>
    </row>
    <row r="3219" spans="3:3" x14ac:dyDescent="0.25">
      <c r="C3219" s="17"/>
    </row>
    <row r="3220" spans="3:3" x14ac:dyDescent="0.25">
      <c r="C3220" s="17"/>
    </row>
    <row r="3221" spans="3:3" x14ac:dyDescent="0.25">
      <c r="C3221" s="17"/>
    </row>
    <row r="3222" spans="3:3" x14ac:dyDescent="0.25">
      <c r="C3222" s="17"/>
    </row>
    <row r="3223" spans="3:3" x14ac:dyDescent="0.25">
      <c r="C3223" s="17"/>
    </row>
    <row r="3224" spans="3:3" x14ac:dyDescent="0.25">
      <c r="C3224" s="17"/>
    </row>
    <row r="3225" spans="3:3" x14ac:dyDescent="0.25">
      <c r="C3225" s="17"/>
    </row>
    <row r="3226" spans="3:3" x14ac:dyDescent="0.25">
      <c r="C3226" s="17"/>
    </row>
    <row r="3227" spans="3:3" x14ac:dyDescent="0.25">
      <c r="C3227" s="17"/>
    </row>
    <row r="3228" spans="3:3" x14ac:dyDescent="0.25">
      <c r="C3228" s="17"/>
    </row>
    <row r="3229" spans="3:3" x14ac:dyDescent="0.25">
      <c r="C3229" s="17"/>
    </row>
    <row r="3230" spans="3:3" x14ac:dyDescent="0.25">
      <c r="C3230" s="17"/>
    </row>
    <row r="3231" spans="3:3" x14ac:dyDescent="0.25">
      <c r="C3231" s="17"/>
    </row>
    <row r="3232" spans="3:3" x14ac:dyDescent="0.25">
      <c r="C3232" s="17"/>
    </row>
    <row r="3233" spans="3:3" x14ac:dyDescent="0.25">
      <c r="C3233" s="17"/>
    </row>
    <row r="3234" spans="3:3" x14ac:dyDescent="0.25">
      <c r="C3234" s="17"/>
    </row>
    <row r="3235" spans="3:3" x14ac:dyDescent="0.25">
      <c r="C3235" s="17"/>
    </row>
    <row r="3236" spans="3:3" x14ac:dyDescent="0.25">
      <c r="C3236" s="17"/>
    </row>
    <row r="3237" spans="3:3" x14ac:dyDescent="0.25">
      <c r="C3237" s="17"/>
    </row>
    <row r="3238" spans="3:3" x14ac:dyDescent="0.25">
      <c r="C3238" s="17"/>
    </row>
    <row r="3239" spans="3:3" x14ac:dyDescent="0.25">
      <c r="C3239" s="17"/>
    </row>
    <row r="3240" spans="3:3" x14ac:dyDescent="0.25">
      <c r="C3240" s="17"/>
    </row>
    <row r="3241" spans="3:3" x14ac:dyDescent="0.25">
      <c r="C3241" s="17"/>
    </row>
    <row r="3242" spans="3:3" x14ac:dyDescent="0.25">
      <c r="C3242" s="17"/>
    </row>
    <row r="3243" spans="3:3" x14ac:dyDescent="0.25">
      <c r="C3243" s="17"/>
    </row>
    <row r="3244" spans="3:3" x14ac:dyDescent="0.25">
      <c r="C3244" s="17"/>
    </row>
    <row r="3245" spans="3:3" x14ac:dyDescent="0.25">
      <c r="C3245" s="17"/>
    </row>
    <row r="3246" spans="3:3" x14ac:dyDescent="0.25">
      <c r="C3246" s="17"/>
    </row>
    <row r="3247" spans="3:3" x14ac:dyDescent="0.25">
      <c r="C3247" s="17"/>
    </row>
    <row r="3248" spans="3:3" x14ac:dyDescent="0.25">
      <c r="C3248" s="17"/>
    </row>
    <row r="3249" spans="3:3" x14ac:dyDescent="0.25">
      <c r="C3249" s="17"/>
    </row>
    <row r="3250" spans="3:3" x14ac:dyDescent="0.25">
      <c r="C3250" s="17"/>
    </row>
    <row r="3251" spans="3:3" x14ac:dyDescent="0.25">
      <c r="C3251" s="17"/>
    </row>
    <row r="3252" spans="3:3" x14ac:dyDescent="0.25">
      <c r="C3252" s="17"/>
    </row>
    <row r="3253" spans="3:3" x14ac:dyDescent="0.25">
      <c r="C3253" s="17"/>
    </row>
    <row r="3254" spans="3:3" x14ac:dyDescent="0.25">
      <c r="C3254" s="17"/>
    </row>
    <row r="3255" spans="3:3" x14ac:dyDescent="0.25">
      <c r="C3255" s="17"/>
    </row>
    <row r="3256" spans="3:3" x14ac:dyDescent="0.25">
      <c r="C3256" s="17"/>
    </row>
    <row r="3257" spans="3:3" x14ac:dyDescent="0.25">
      <c r="C3257" s="17"/>
    </row>
    <row r="3258" spans="3:3" x14ac:dyDescent="0.25">
      <c r="C3258" s="17"/>
    </row>
    <row r="3259" spans="3:3" x14ac:dyDescent="0.25">
      <c r="C3259" s="17"/>
    </row>
    <row r="3260" spans="3:3" x14ac:dyDescent="0.25">
      <c r="C3260" s="17"/>
    </row>
    <row r="3261" spans="3:3" x14ac:dyDescent="0.25">
      <c r="C3261" s="17"/>
    </row>
    <row r="3262" spans="3:3" x14ac:dyDescent="0.25">
      <c r="C3262" s="17"/>
    </row>
    <row r="3263" spans="3:3" x14ac:dyDescent="0.25">
      <c r="C3263" s="17"/>
    </row>
    <row r="3264" spans="3:3" x14ac:dyDescent="0.25">
      <c r="C3264" s="17"/>
    </row>
    <row r="3265" spans="3:3" x14ac:dyDescent="0.25">
      <c r="C3265" s="17"/>
    </row>
    <row r="3266" spans="3:3" x14ac:dyDescent="0.25">
      <c r="C3266" s="17"/>
    </row>
    <row r="3267" spans="3:3" x14ac:dyDescent="0.25">
      <c r="C3267" s="17"/>
    </row>
    <row r="3268" spans="3:3" x14ac:dyDescent="0.25">
      <c r="C3268" s="17"/>
    </row>
    <row r="3269" spans="3:3" x14ac:dyDescent="0.25">
      <c r="C3269" s="17"/>
    </row>
    <row r="3270" spans="3:3" x14ac:dyDescent="0.25">
      <c r="C3270" s="17"/>
    </row>
    <row r="3271" spans="3:3" x14ac:dyDescent="0.25">
      <c r="C3271" s="17"/>
    </row>
    <row r="3272" spans="3:3" x14ac:dyDescent="0.25">
      <c r="C3272" s="17"/>
    </row>
    <row r="3273" spans="3:3" x14ac:dyDescent="0.25">
      <c r="C3273" s="17"/>
    </row>
    <row r="3274" spans="3:3" x14ac:dyDescent="0.25">
      <c r="C3274" s="17"/>
    </row>
    <row r="3275" spans="3:3" x14ac:dyDescent="0.25">
      <c r="C3275" s="17"/>
    </row>
    <row r="3276" spans="3:3" x14ac:dyDescent="0.25">
      <c r="C3276" s="17"/>
    </row>
    <row r="3277" spans="3:3" x14ac:dyDescent="0.25">
      <c r="C3277" s="17"/>
    </row>
    <row r="3278" spans="3:3" x14ac:dyDescent="0.25">
      <c r="C3278" s="17"/>
    </row>
    <row r="3279" spans="3:3" x14ac:dyDescent="0.25">
      <c r="C3279" s="17"/>
    </row>
    <row r="3280" spans="3:3" x14ac:dyDescent="0.25">
      <c r="C3280" s="17"/>
    </row>
    <row r="3281" spans="3:3" x14ac:dyDescent="0.25">
      <c r="C3281" s="17"/>
    </row>
    <row r="3282" spans="3:3" x14ac:dyDescent="0.25">
      <c r="C3282" s="17"/>
    </row>
    <row r="3283" spans="3:3" x14ac:dyDescent="0.25">
      <c r="C3283" s="17"/>
    </row>
    <row r="3284" spans="3:3" x14ac:dyDescent="0.25">
      <c r="C3284" s="17"/>
    </row>
    <row r="3285" spans="3:3" x14ac:dyDescent="0.25">
      <c r="C3285" s="17"/>
    </row>
    <row r="3286" spans="3:3" x14ac:dyDescent="0.25">
      <c r="C3286" s="17"/>
    </row>
    <row r="3287" spans="3:3" x14ac:dyDescent="0.25">
      <c r="C3287" s="17"/>
    </row>
    <row r="3288" spans="3:3" x14ac:dyDescent="0.25">
      <c r="C3288" s="17"/>
    </row>
    <row r="3289" spans="3:3" x14ac:dyDescent="0.25">
      <c r="C3289" s="17"/>
    </row>
    <row r="3290" spans="3:3" x14ac:dyDescent="0.25">
      <c r="C3290" s="17"/>
    </row>
    <row r="3291" spans="3:3" x14ac:dyDescent="0.25">
      <c r="C3291" s="17"/>
    </row>
    <row r="3292" spans="3:3" x14ac:dyDescent="0.25">
      <c r="C3292" s="17"/>
    </row>
    <row r="3293" spans="3:3" x14ac:dyDescent="0.25">
      <c r="C3293" s="17"/>
    </row>
    <row r="3294" spans="3:3" x14ac:dyDescent="0.25">
      <c r="C3294" s="17"/>
    </row>
    <row r="3295" spans="3:3" x14ac:dyDescent="0.25">
      <c r="C3295" s="17"/>
    </row>
    <row r="3296" spans="3:3" x14ac:dyDescent="0.25">
      <c r="C3296" s="17"/>
    </row>
    <row r="3297" spans="3:3" x14ac:dyDescent="0.25">
      <c r="C3297" s="17"/>
    </row>
    <row r="3298" spans="3:3" x14ac:dyDescent="0.25">
      <c r="C3298" s="17"/>
    </row>
    <row r="3299" spans="3:3" x14ac:dyDescent="0.25">
      <c r="C3299" s="17"/>
    </row>
    <row r="3300" spans="3:3" x14ac:dyDescent="0.25">
      <c r="C3300" s="17"/>
    </row>
    <row r="3301" spans="3:3" x14ac:dyDescent="0.25">
      <c r="C3301" s="17"/>
    </row>
    <row r="3302" spans="3:3" x14ac:dyDescent="0.25">
      <c r="C3302" s="17"/>
    </row>
    <row r="3303" spans="3:3" x14ac:dyDescent="0.25">
      <c r="C3303" s="17"/>
    </row>
    <row r="3304" spans="3:3" x14ac:dyDescent="0.25">
      <c r="C3304" s="17"/>
    </row>
    <row r="3305" spans="3:3" x14ac:dyDescent="0.25">
      <c r="C3305" s="17"/>
    </row>
    <row r="3306" spans="3:3" x14ac:dyDescent="0.25">
      <c r="C3306" s="17"/>
    </row>
    <row r="3307" spans="3:3" x14ac:dyDescent="0.25">
      <c r="C3307" s="17"/>
    </row>
    <row r="3308" spans="3:3" x14ac:dyDescent="0.25">
      <c r="C3308" s="17"/>
    </row>
    <row r="3309" spans="3:3" x14ac:dyDescent="0.25">
      <c r="C3309" s="17"/>
    </row>
    <row r="3310" spans="3:3" x14ac:dyDescent="0.25">
      <c r="C3310" s="17"/>
    </row>
    <row r="3311" spans="3:3" x14ac:dyDescent="0.25">
      <c r="C3311" s="17"/>
    </row>
    <row r="3312" spans="3:3" x14ac:dyDescent="0.25">
      <c r="C3312" s="17"/>
    </row>
    <row r="3313" spans="3:3" x14ac:dyDescent="0.25">
      <c r="C3313" s="17"/>
    </row>
    <row r="3314" spans="3:3" x14ac:dyDescent="0.25">
      <c r="C3314" s="17"/>
    </row>
    <row r="3315" spans="3:3" x14ac:dyDescent="0.25">
      <c r="C3315" s="17"/>
    </row>
    <row r="3316" spans="3:3" x14ac:dyDescent="0.25">
      <c r="C3316" s="17"/>
    </row>
    <row r="3317" spans="3:3" x14ac:dyDescent="0.25">
      <c r="C3317" s="17"/>
    </row>
    <row r="3318" spans="3:3" x14ac:dyDescent="0.25">
      <c r="C3318" s="17"/>
    </row>
    <row r="3319" spans="3:3" x14ac:dyDescent="0.25">
      <c r="C3319" s="17"/>
    </row>
    <row r="3320" spans="3:3" x14ac:dyDescent="0.25">
      <c r="C3320" s="17"/>
    </row>
    <row r="3321" spans="3:3" x14ac:dyDescent="0.25">
      <c r="C3321" s="17"/>
    </row>
    <row r="3322" spans="3:3" x14ac:dyDescent="0.25">
      <c r="C3322" s="17"/>
    </row>
    <row r="3323" spans="3:3" x14ac:dyDescent="0.25">
      <c r="C3323" s="17"/>
    </row>
    <row r="3324" spans="3:3" x14ac:dyDescent="0.25">
      <c r="C3324" s="17"/>
    </row>
    <row r="3325" spans="3:3" x14ac:dyDescent="0.25">
      <c r="C3325" s="17"/>
    </row>
    <row r="3326" spans="3:3" x14ac:dyDescent="0.25">
      <c r="C3326" s="17"/>
    </row>
    <row r="3327" spans="3:3" x14ac:dyDescent="0.25">
      <c r="C3327" s="17"/>
    </row>
    <row r="3328" spans="3:3" x14ac:dyDescent="0.25">
      <c r="C3328" s="17"/>
    </row>
    <row r="3329" spans="3:3" x14ac:dyDescent="0.25">
      <c r="C3329" s="17"/>
    </row>
    <row r="3330" spans="3:3" x14ac:dyDescent="0.25">
      <c r="C3330" s="17"/>
    </row>
    <row r="3331" spans="3:3" x14ac:dyDescent="0.25">
      <c r="C3331" s="17"/>
    </row>
    <row r="3332" spans="3:3" x14ac:dyDescent="0.25">
      <c r="C3332" s="17"/>
    </row>
    <row r="3333" spans="3:3" x14ac:dyDescent="0.25">
      <c r="C3333" s="17"/>
    </row>
    <row r="3334" spans="3:3" x14ac:dyDescent="0.25">
      <c r="C3334" s="17"/>
    </row>
    <row r="3335" spans="3:3" x14ac:dyDescent="0.25">
      <c r="C3335" s="17"/>
    </row>
    <row r="3336" spans="3:3" x14ac:dyDescent="0.25">
      <c r="C3336" s="17"/>
    </row>
    <row r="3337" spans="3:3" x14ac:dyDescent="0.25">
      <c r="C3337" s="17"/>
    </row>
    <row r="3338" spans="3:3" x14ac:dyDescent="0.25">
      <c r="C3338" s="17"/>
    </row>
    <row r="3339" spans="3:3" x14ac:dyDescent="0.25">
      <c r="C3339" s="17"/>
    </row>
    <row r="3340" spans="3:3" x14ac:dyDescent="0.25">
      <c r="C3340" s="17"/>
    </row>
    <row r="3341" spans="3:3" x14ac:dyDescent="0.25">
      <c r="C3341" s="17"/>
    </row>
    <row r="3342" spans="3:3" x14ac:dyDescent="0.25">
      <c r="C3342" s="17"/>
    </row>
    <row r="3343" spans="3:3" x14ac:dyDescent="0.25">
      <c r="C3343" s="17"/>
    </row>
    <row r="3344" spans="3:3" x14ac:dyDescent="0.25">
      <c r="C3344" s="17"/>
    </row>
    <row r="3345" spans="3:3" x14ac:dyDescent="0.25">
      <c r="C3345" s="17"/>
    </row>
    <row r="3346" spans="3:3" x14ac:dyDescent="0.25">
      <c r="C3346" s="17"/>
    </row>
    <row r="3347" spans="3:3" x14ac:dyDescent="0.25">
      <c r="C3347" s="17"/>
    </row>
    <row r="3348" spans="3:3" x14ac:dyDescent="0.25">
      <c r="C3348" s="17"/>
    </row>
    <row r="3349" spans="3:3" x14ac:dyDescent="0.25">
      <c r="C3349" s="17"/>
    </row>
    <row r="3350" spans="3:3" x14ac:dyDescent="0.25">
      <c r="C3350" s="17"/>
    </row>
    <row r="3351" spans="3:3" x14ac:dyDescent="0.25">
      <c r="C3351" s="17"/>
    </row>
    <row r="3352" spans="3:3" x14ac:dyDescent="0.25">
      <c r="C3352" s="17"/>
    </row>
    <row r="3353" spans="3:3" x14ac:dyDescent="0.25">
      <c r="C3353" s="17"/>
    </row>
    <row r="3354" spans="3:3" x14ac:dyDescent="0.25">
      <c r="C3354" s="17"/>
    </row>
    <row r="3355" spans="3:3" x14ac:dyDescent="0.25">
      <c r="C3355" s="17"/>
    </row>
    <row r="3356" spans="3:3" x14ac:dyDescent="0.25">
      <c r="C3356" s="17"/>
    </row>
    <row r="3357" spans="3:3" x14ac:dyDescent="0.25">
      <c r="C3357" s="17"/>
    </row>
    <row r="3358" spans="3:3" x14ac:dyDescent="0.25">
      <c r="C3358" s="17"/>
    </row>
    <row r="3359" spans="3:3" x14ac:dyDescent="0.25">
      <c r="C3359" s="17"/>
    </row>
    <row r="3360" spans="3:3" x14ac:dyDescent="0.25">
      <c r="C3360" s="17"/>
    </row>
    <row r="3361" spans="3:3" x14ac:dyDescent="0.25">
      <c r="C3361" s="17"/>
    </row>
    <row r="3362" spans="3:3" x14ac:dyDescent="0.25">
      <c r="C3362" s="17"/>
    </row>
    <row r="3363" spans="3:3" x14ac:dyDescent="0.25">
      <c r="C3363" s="17"/>
    </row>
    <row r="3364" spans="3:3" x14ac:dyDescent="0.25">
      <c r="C3364" s="17"/>
    </row>
    <row r="3365" spans="3:3" x14ac:dyDescent="0.25">
      <c r="C3365" s="17"/>
    </row>
    <row r="3366" spans="3:3" x14ac:dyDescent="0.25">
      <c r="C3366" s="17"/>
    </row>
    <row r="3367" spans="3:3" x14ac:dyDescent="0.25">
      <c r="C3367" s="17"/>
    </row>
    <row r="3368" spans="3:3" x14ac:dyDescent="0.25">
      <c r="C3368" s="17"/>
    </row>
    <row r="3369" spans="3:3" x14ac:dyDescent="0.25">
      <c r="C3369" s="17"/>
    </row>
    <row r="3370" spans="3:3" x14ac:dyDescent="0.25">
      <c r="C3370" s="17"/>
    </row>
    <row r="3371" spans="3:3" x14ac:dyDescent="0.25">
      <c r="C3371" s="17"/>
    </row>
    <row r="3372" spans="3:3" x14ac:dyDescent="0.25">
      <c r="C3372" s="17"/>
    </row>
    <row r="3373" spans="3:3" x14ac:dyDescent="0.25">
      <c r="C3373" s="17"/>
    </row>
    <row r="3374" spans="3:3" x14ac:dyDescent="0.25">
      <c r="C3374" s="17"/>
    </row>
    <row r="3375" spans="3:3" x14ac:dyDescent="0.25">
      <c r="C3375" s="17"/>
    </row>
    <row r="3376" spans="3:3" x14ac:dyDescent="0.25">
      <c r="C3376" s="17"/>
    </row>
    <row r="3377" spans="3:3" x14ac:dyDescent="0.25">
      <c r="C3377" s="17"/>
    </row>
    <row r="3378" spans="3:3" x14ac:dyDescent="0.25">
      <c r="C3378" s="17"/>
    </row>
    <row r="3379" spans="3:3" x14ac:dyDescent="0.25">
      <c r="C3379" s="17"/>
    </row>
    <row r="3380" spans="3:3" x14ac:dyDescent="0.25">
      <c r="C3380" s="17"/>
    </row>
    <row r="3381" spans="3:3" x14ac:dyDescent="0.25">
      <c r="C3381" s="17"/>
    </row>
    <row r="3382" spans="3:3" x14ac:dyDescent="0.25">
      <c r="C3382" s="17"/>
    </row>
    <row r="3383" spans="3:3" x14ac:dyDescent="0.25">
      <c r="C3383" s="17"/>
    </row>
    <row r="3384" spans="3:3" x14ac:dyDescent="0.25">
      <c r="C3384" s="17"/>
    </row>
    <row r="3385" spans="3:3" x14ac:dyDescent="0.25">
      <c r="C3385" s="17"/>
    </row>
    <row r="3386" spans="3:3" x14ac:dyDescent="0.25">
      <c r="C3386" s="17"/>
    </row>
    <row r="3387" spans="3:3" x14ac:dyDescent="0.25">
      <c r="C3387" s="17"/>
    </row>
    <row r="3388" spans="3:3" x14ac:dyDescent="0.25">
      <c r="C3388" s="17"/>
    </row>
    <row r="3389" spans="3:3" x14ac:dyDescent="0.25">
      <c r="C3389" s="17"/>
    </row>
    <row r="3390" spans="3:3" x14ac:dyDescent="0.25">
      <c r="C3390" s="17"/>
    </row>
    <row r="3391" spans="3:3" x14ac:dyDescent="0.25">
      <c r="C3391" s="17"/>
    </row>
    <row r="3392" spans="3:3" x14ac:dyDescent="0.25">
      <c r="C3392" s="17"/>
    </row>
    <row r="3393" spans="3:3" x14ac:dyDescent="0.25">
      <c r="C3393" s="17"/>
    </row>
    <row r="3394" spans="3:3" x14ac:dyDescent="0.25">
      <c r="C3394" s="17"/>
    </row>
    <row r="3395" spans="3:3" x14ac:dyDescent="0.25">
      <c r="C3395" s="17"/>
    </row>
    <row r="3396" spans="3:3" x14ac:dyDescent="0.25">
      <c r="C3396" s="17"/>
    </row>
    <row r="3397" spans="3:3" x14ac:dyDescent="0.25">
      <c r="C3397" s="17"/>
    </row>
    <row r="3398" spans="3:3" x14ac:dyDescent="0.25">
      <c r="C3398" s="17"/>
    </row>
    <row r="3399" spans="3:3" x14ac:dyDescent="0.25">
      <c r="C3399" s="17"/>
    </row>
    <row r="3400" spans="3:3" x14ac:dyDescent="0.25">
      <c r="C3400" s="17"/>
    </row>
    <row r="3401" spans="3:3" x14ac:dyDescent="0.25">
      <c r="C3401" s="17"/>
    </row>
    <row r="3402" spans="3:3" x14ac:dyDescent="0.25">
      <c r="C3402" s="17"/>
    </row>
    <row r="3403" spans="3:3" x14ac:dyDescent="0.25">
      <c r="C3403" s="17"/>
    </row>
    <row r="3404" spans="3:3" x14ac:dyDescent="0.25">
      <c r="C3404" s="17"/>
    </row>
    <row r="3405" spans="3:3" x14ac:dyDescent="0.25">
      <c r="C3405" s="17"/>
    </row>
    <row r="3406" spans="3:3" x14ac:dyDescent="0.25">
      <c r="C3406" s="17"/>
    </row>
    <row r="3407" spans="3:3" x14ac:dyDescent="0.25">
      <c r="C3407" s="17"/>
    </row>
    <row r="3408" spans="3:3" x14ac:dyDescent="0.25">
      <c r="C3408" s="17"/>
    </row>
    <row r="3409" spans="3:3" x14ac:dyDescent="0.25">
      <c r="C3409" s="17"/>
    </row>
    <row r="3410" spans="3:3" x14ac:dyDescent="0.25">
      <c r="C3410" s="17"/>
    </row>
    <row r="3411" spans="3:3" x14ac:dyDescent="0.25">
      <c r="C3411" s="17"/>
    </row>
    <row r="3412" spans="3:3" x14ac:dyDescent="0.25">
      <c r="C3412" s="17"/>
    </row>
    <row r="3413" spans="3:3" x14ac:dyDescent="0.25">
      <c r="C3413" s="17"/>
    </row>
    <row r="3414" spans="3:3" x14ac:dyDescent="0.25">
      <c r="C3414" s="17"/>
    </row>
    <row r="3415" spans="3:3" x14ac:dyDescent="0.25">
      <c r="C3415" s="17"/>
    </row>
    <row r="3416" spans="3:3" x14ac:dyDescent="0.25">
      <c r="C3416" s="17"/>
    </row>
    <row r="3417" spans="3:3" x14ac:dyDescent="0.25">
      <c r="C3417" s="17"/>
    </row>
    <row r="3418" spans="3:3" x14ac:dyDescent="0.25">
      <c r="C3418" s="17"/>
    </row>
    <row r="3419" spans="3:3" x14ac:dyDescent="0.25">
      <c r="C3419" s="17"/>
    </row>
    <row r="3420" spans="3:3" x14ac:dyDescent="0.25">
      <c r="C3420" s="17"/>
    </row>
    <row r="3421" spans="3:3" x14ac:dyDescent="0.25">
      <c r="C3421" s="17"/>
    </row>
    <row r="3422" spans="3:3" x14ac:dyDescent="0.25">
      <c r="C3422" s="17"/>
    </row>
    <row r="3423" spans="3:3" x14ac:dyDescent="0.25">
      <c r="C3423" s="17"/>
    </row>
    <row r="3424" spans="3:3" x14ac:dyDescent="0.25">
      <c r="C3424" s="17"/>
    </row>
    <row r="3425" spans="3:3" x14ac:dyDescent="0.25">
      <c r="C3425" s="17"/>
    </row>
    <row r="3426" spans="3:3" x14ac:dyDescent="0.25">
      <c r="C3426" s="17"/>
    </row>
    <row r="3427" spans="3:3" x14ac:dyDescent="0.25">
      <c r="C3427" s="17"/>
    </row>
    <row r="3428" spans="3:3" x14ac:dyDescent="0.25">
      <c r="C3428" s="17"/>
    </row>
    <row r="3429" spans="3:3" x14ac:dyDescent="0.25">
      <c r="C3429" s="17"/>
    </row>
    <row r="3430" spans="3:3" x14ac:dyDescent="0.25">
      <c r="C3430" s="17"/>
    </row>
    <row r="3431" spans="3:3" x14ac:dyDescent="0.25">
      <c r="C3431" s="17"/>
    </row>
    <row r="3432" spans="3:3" x14ac:dyDescent="0.25">
      <c r="C3432" s="17"/>
    </row>
    <row r="3433" spans="3:3" x14ac:dyDescent="0.25">
      <c r="C3433" s="17"/>
    </row>
    <row r="3434" spans="3:3" x14ac:dyDescent="0.25">
      <c r="C3434" s="17"/>
    </row>
    <row r="3435" spans="3:3" x14ac:dyDescent="0.25">
      <c r="C3435" s="17"/>
    </row>
    <row r="3436" spans="3:3" x14ac:dyDescent="0.25">
      <c r="C3436" s="17"/>
    </row>
    <row r="3437" spans="3:3" x14ac:dyDescent="0.25">
      <c r="C3437" s="17"/>
    </row>
    <row r="3438" spans="3:3" x14ac:dyDescent="0.25">
      <c r="C3438" s="17"/>
    </row>
    <row r="3439" spans="3:3" x14ac:dyDescent="0.25">
      <c r="C3439" s="17"/>
    </row>
    <row r="3440" spans="3:3" x14ac:dyDescent="0.25">
      <c r="C3440" s="17"/>
    </row>
    <row r="3441" spans="3:3" x14ac:dyDescent="0.25">
      <c r="C3441" s="17"/>
    </row>
    <row r="3442" spans="3:3" x14ac:dyDescent="0.25">
      <c r="C3442" s="17"/>
    </row>
    <row r="3443" spans="3:3" x14ac:dyDescent="0.25">
      <c r="C3443" s="17"/>
    </row>
    <row r="3444" spans="3:3" x14ac:dyDescent="0.25">
      <c r="C3444" s="17"/>
    </row>
    <row r="3445" spans="3:3" x14ac:dyDescent="0.25">
      <c r="C3445" s="17"/>
    </row>
    <row r="3446" spans="3:3" x14ac:dyDescent="0.25">
      <c r="C3446" s="17"/>
    </row>
    <row r="3447" spans="3:3" x14ac:dyDescent="0.25">
      <c r="C3447" s="17"/>
    </row>
    <row r="3448" spans="3:3" x14ac:dyDescent="0.25">
      <c r="C3448" s="17"/>
    </row>
    <row r="3449" spans="3:3" x14ac:dyDescent="0.25">
      <c r="C3449" s="17"/>
    </row>
    <row r="3450" spans="3:3" x14ac:dyDescent="0.25">
      <c r="C3450" s="17"/>
    </row>
    <row r="3451" spans="3:3" x14ac:dyDescent="0.25">
      <c r="C3451" s="17"/>
    </row>
    <row r="3452" spans="3:3" x14ac:dyDescent="0.25">
      <c r="C3452" s="17"/>
    </row>
    <row r="3453" spans="3:3" x14ac:dyDescent="0.25">
      <c r="C3453" s="17"/>
    </row>
    <row r="3454" spans="3:3" x14ac:dyDescent="0.25">
      <c r="C3454" s="17"/>
    </row>
    <row r="3455" spans="3:3" x14ac:dyDescent="0.25">
      <c r="C3455" s="17"/>
    </row>
    <row r="3456" spans="3:3" x14ac:dyDescent="0.25">
      <c r="C3456" s="17"/>
    </row>
    <row r="3457" spans="3:3" x14ac:dyDescent="0.25">
      <c r="C3457" s="17"/>
    </row>
    <row r="3458" spans="3:3" x14ac:dyDescent="0.25">
      <c r="C3458" s="17"/>
    </row>
    <row r="3459" spans="3:3" x14ac:dyDescent="0.25">
      <c r="C3459" s="17"/>
    </row>
    <row r="3460" spans="3:3" x14ac:dyDescent="0.25">
      <c r="C3460" s="17"/>
    </row>
    <row r="3461" spans="3:3" x14ac:dyDescent="0.25">
      <c r="C3461" s="17"/>
    </row>
    <row r="3462" spans="3:3" x14ac:dyDescent="0.25">
      <c r="C3462" s="17"/>
    </row>
    <row r="3463" spans="3:3" x14ac:dyDescent="0.25">
      <c r="C3463" s="17"/>
    </row>
    <row r="3464" spans="3:3" x14ac:dyDescent="0.25">
      <c r="C3464" s="17"/>
    </row>
    <row r="3465" spans="3:3" x14ac:dyDescent="0.25">
      <c r="C3465" s="17"/>
    </row>
    <row r="3466" spans="3:3" x14ac:dyDescent="0.25">
      <c r="C3466" s="17"/>
    </row>
    <row r="3467" spans="3:3" x14ac:dyDescent="0.25">
      <c r="C3467" s="17"/>
    </row>
    <row r="3468" spans="3:3" x14ac:dyDescent="0.25">
      <c r="C3468" s="17"/>
    </row>
    <row r="3469" spans="3:3" x14ac:dyDescent="0.25">
      <c r="C3469" s="17"/>
    </row>
    <row r="3470" spans="3:3" x14ac:dyDescent="0.25">
      <c r="C3470" s="17"/>
    </row>
    <row r="3471" spans="3:3" x14ac:dyDescent="0.25">
      <c r="C3471" s="17"/>
    </row>
    <row r="3472" spans="3:3" x14ac:dyDescent="0.25">
      <c r="C3472" s="17"/>
    </row>
    <row r="3473" spans="3:3" x14ac:dyDescent="0.25">
      <c r="C3473" s="17"/>
    </row>
    <row r="3474" spans="3:3" x14ac:dyDescent="0.25">
      <c r="C3474" s="17"/>
    </row>
    <row r="3475" spans="3:3" x14ac:dyDescent="0.25">
      <c r="C3475" s="17"/>
    </row>
    <row r="3476" spans="3:3" x14ac:dyDescent="0.25">
      <c r="C3476" s="17"/>
    </row>
    <row r="3477" spans="3:3" x14ac:dyDescent="0.25">
      <c r="C3477" s="17"/>
    </row>
    <row r="3478" spans="3:3" x14ac:dyDescent="0.25">
      <c r="C3478" s="17"/>
    </row>
    <row r="3479" spans="3:3" x14ac:dyDescent="0.25">
      <c r="C3479" s="17"/>
    </row>
    <row r="3480" spans="3:3" x14ac:dyDescent="0.25">
      <c r="C3480" s="17"/>
    </row>
    <row r="3481" spans="3:3" x14ac:dyDescent="0.25">
      <c r="C3481" s="17"/>
    </row>
    <row r="3482" spans="3:3" x14ac:dyDescent="0.25">
      <c r="C3482" s="17"/>
    </row>
    <row r="3483" spans="3:3" x14ac:dyDescent="0.25">
      <c r="C3483" s="17"/>
    </row>
    <row r="3484" spans="3:3" x14ac:dyDescent="0.25">
      <c r="C3484" s="17"/>
    </row>
    <row r="3485" spans="3:3" x14ac:dyDescent="0.25">
      <c r="C3485" s="17"/>
    </row>
    <row r="3486" spans="3:3" x14ac:dyDescent="0.25">
      <c r="C3486" s="17"/>
    </row>
    <row r="3487" spans="3:3" x14ac:dyDescent="0.25">
      <c r="C3487" s="17"/>
    </row>
    <row r="3488" spans="3:3" x14ac:dyDescent="0.25">
      <c r="C3488" s="17"/>
    </row>
    <row r="3489" spans="3:3" x14ac:dyDescent="0.25">
      <c r="C3489" s="17"/>
    </row>
    <row r="3490" spans="3:3" x14ac:dyDescent="0.25">
      <c r="C3490" s="17"/>
    </row>
    <row r="3491" spans="3:3" x14ac:dyDescent="0.25">
      <c r="C3491" s="17"/>
    </row>
    <row r="3492" spans="3:3" x14ac:dyDescent="0.25">
      <c r="C3492" s="17"/>
    </row>
    <row r="3493" spans="3:3" x14ac:dyDescent="0.25">
      <c r="C3493" s="17"/>
    </row>
    <row r="3494" spans="3:3" x14ac:dyDescent="0.25">
      <c r="C3494" s="17"/>
    </row>
    <row r="3495" spans="3:3" x14ac:dyDescent="0.25">
      <c r="C3495" s="17"/>
    </row>
    <row r="3496" spans="3:3" x14ac:dyDescent="0.25">
      <c r="C3496" s="17"/>
    </row>
    <row r="3497" spans="3:3" x14ac:dyDescent="0.25">
      <c r="C3497" s="17"/>
    </row>
    <row r="3498" spans="3:3" x14ac:dyDescent="0.25">
      <c r="C3498" s="17"/>
    </row>
    <row r="3499" spans="3:3" x14ac:dyDescent="0.25">
      <c r="C3499" s="17"/>
    </row>
    <row r="3500" spans="3:3" x14ac:dyDescent="0.25">
      <c r="C3500" s="17"/>
    </row>
    <row r="3501" spans="3:3" x14ac:dyDescent="0.25">
      <c r="C3501" s="17"/>
    </row>
    <row r="3502" spans="3:3" x14ac:dyDescent="0.25">
      <c r="C3502" s="17"/>
    </row>
    <row r="3503" spans="3:3" x14ac:dyDescent="0.25">
      <c r="C3503" s="17"/>
    </row>
    <row r="3504" spans="3:3" x14ac:dyDescent="0.25">
      <c r="C3504" s="17"/>
    </row>
    <row r="3505" spans="3:3" x14ac:dyDescent="0.25">
      <c r="C3505" s="17"/>
    </row>
    <row r="3506" spans="3:3" x14ac:dyDescent="0.25">
      <c r="C3506" s="17"/>
    </row>
    <row r="3507" spans="3:3" x14ac:dyDescent="0.25">
      <c r="C3507" s="17"/>
    </row>
    <row r="3508" spans="3:3" x14ac:dyDescent="0.25">
      <c r="C3508" s="17"/>
    </row>
    <row r="3509" spans="3:3" x14ac:dyDescent="0.25">
      <c r="C3509" s="17"/>
    </row>
    <row r="3510" spans="3:3" x14ac:dyDescent="0.25">
      <c r="C3510" s="17"/>
    </row>
    <row r="3511" spans="3:3" x14ac:dyDescent="0.25">
      <c r="C3511" s="17"/>
    </row>
    <row r="3512" spans="3:3" x14ac:dyDescent="0.25">
      <c r="C3512" s="17"/>
    </row>
    <row r="3513" spans="3:3" x14ac:dyDescent="0.25">
      <c r="C3513" s="17"/>
    </row>
    <row r="3514" spans="3:3" x14ac:dyDescent="0.25">
      <c r="C3514" s="17"/>
    </row>
    <row r="3515" spans="3:3" x14ac:dyDescent="0.25">
      <c r="C3515" s="17"/>
    </row>
    <row r="3516" spans="3:3" x14ac:dyDescent="0.25">
      <c r="C3516" s="17"/>
    </row>
    <row r="3517" spans="3:3" x14ac:dyDescent="0.25">
      <c r="C3517" s="17"/>
    </row>
    <row r="3518" spans="3:3" x14ac:dyDescent="0.25">
      <c r="C3518" s="17"/>
    </row>
    <row r="3519" spans="3:3" x14ac:dyDescent="0.25">
      <c r="C3519" s="17"/>
    </row>
    <row r="3520" spans="3:3" x14ac:dyDescent="0.25">
      <c r="C3520" s="17"/>
    </row>
    <row r="3521" spans="3:3" x14ac:dyDescent="0.25">
      <c r="C3521" s="17"/>
    </row>
    <row r="3522" spans="3:3" x14ac:dyDescent="0.25">
      <c r="C3522" s="17"/>
    </row>
    <row r="3523" spans="3:3" x14ac:dyDescent="0.25">
      <c r="C3523" s="17"/>
    </row>
    <row r="3524" spans="3:3" x14ac:dyDescent="0.25">
      <c r="C3524" s="17"/>
    </row>
    <row r="3525" spans="3:3" x14ac:dyDescent="0.25">
      <c r="C3525" s="17"/>
    </row>
    <row r="3526" spans="3:3" x14ac:dyDescent="0.25">
      <c r="C3526" s="17"/>
    </row>
    <row r="3527" spans="3:3" x14ac:dyDescent="0.25">
      <c r="C3527" s="17"/>
    </row>
    <row r="3528" spans="3:3" x14ac:dyDescent="0.25">
      <c r="C3528" s="17"/>
    </row>
    <row r="3529" spans="3:3" x14ac:dyDescent="0.25">
      <c r="C3529" s="17"/>
    </row>
    <row r="3530" spans="3:3" x14ac:dyDescent="0.25">
      <c r="C3530" s="17"/>
    </row>
    <row r="3531" spans="3:3" x14ac:dyDescent="0.25">
      <c r="C3531" s="17"/>
    </row>
    <row r="3532" spans="3:3" x14ac:dyDescent="0.25">
      <c r="C3532" s="17"/>
    </row>
    <row r="3533" spans="3:3" x14ac:dyDescent="0.25">
      <c r="C3533" s="17"/>
    </row>
    <row r="3534" spans="3:3" x14ac:dyDescent="0.25">
      <c r="C3534" s="17"/>
    </row>
    <row r="3535" spans="3:3" x14ac:dyDescent="0.25">
      <c r="C3535" s="17"/>
    </row>
    <row r="3536" spans="3:3" x14ac:dyDescent="0.25">
      <c r="C3536" s="17"/>
    </row>
    <row r="3537" spans="3:3" x14ac:dyDescent="0.25">
      <c r="C3537" s="17"/>
    </row>
    <row r="3538" spans="3:3" x14ac:dyDescent="0.25">
      <c r="C3538" s="17"/>
    </row>
    <row r="3539" spans="3:3" x14ac:dyDescent="0.25">
      <c r="C3539" s="17"/>
    </row>
    <row r="3540" spans="3:3" x14ac:dyDescent="0.25">
      <c r="C3540" s="17"/>
    </row>
    <row r="3541" spans="3:3" x14ac:dyDescent="0.25">
      <c r="C3541" s="17"/>
    </row>
    <row r="3542" spans="3:3" x14ac:dyDescent="0.25">
      <c r="C3542" s="17"/>
    </row>
    <row r="3543" spans="3:3" x14ac:dyDescent="0.25">
      <c r="C3543" s="17"/>
    </row>
    <row r="3544" spans="3:3" x14ac:dyDescent="0.25">
      <c r="C3544" s="17"/>
    </row>
    <row r="3545" spans="3:3" x14ac:dyDescent="0.25">
      <c r="C3545" s="17"/>
    </row>
    <row r="3546" spans="3:3" x14ac:dyDescent="0.25">
      <c r="C3546" s="17"/>
    </row>
    <row r="3547" spans="3:3" x14ac:dyDescent="0.25">
      <c r="C3547" s="17"/>
    </row>
    <row r="3548" spans="3:3" x14ac:dyDescent="0.25">
      <c r="C3548" s="17"/>
    </row>
    <row r="3549" spans="3:3" x14ac:dyDescent="0.25">
      <c r="C3549" s="17"/>
    </row>
    <row r="3550" spans="3:3" x14ac:dyDescent="0.25">
      <c r="C3550" s="17"/>
    </row>
    <row r="3551" spans="3:3" x14ac:dyDescent="0.25">
      <c r="C3551" s="17"/>
    </row>
    <row r="3552" spans="3:3" x14ac:dyDescent="0.25">
      <c r="C3552" s="17"/>
    </row>
    <row r="3553" spans="3:3" x14ac:dyDescent="0.25">
      <c r="C3553" s="17"/>
    </row>
    <row r="3554" spans="3:3" x14ac:dyDescent="0.25">
      <c r="C3554" s="17"/>
    </row>
    <row r="3555" spans="3:3" x14ac:dyDescent="0.25">
      <c r="C3555" s="17"/>
    </row>
    <row r="3556" spans="3:3" x14ac:dyDescent="0.25">
      <c r="C3556" s="17"/>
    </row>
    <row r="3557" spans="3:3" x14ac:dyDescent="0.25">
      <c r="C3557" s="17"/>
    </row>
    <row r="3558" spans="3:3" x14ac:dyDescent="0.25">
      <c r="C3558" s="17"/>
    </row>
    <row r="3559" spans="3:3" x14ac:dyDescent="0.25">
      <c r="C3559" s="17"/>
    </row>
    <row r="3560" spans="3:3" x14ac:dyDescent="0.25">
      <c r="C3560" s="17"/>
    </row>
    <row r="3561" spans="3:3" x14ac:dyDescent="0.25">
      <c r="C3561" s="17"/>
    </row>
    <row r="3562" spans="3:3" x14ac:dyDescent="0.25">
      <c r="C3562" s="17"/>
    </row>
    <row r="3563" spans="3:3" x14ac:dyDescent="0.25">
      <c r="C3563" s="17"/>
    </row>
    <row r="3564" spans="3:3" x14ac:dyDescent="0.25">
      <c r="C3564" s="17"/>
    </row>
    <row r="3565" spans="3:3" x14ac:dyDescent="0.25">
      <c r="C3565" s="17"/>
    </row>
    <row r="3566" spans="3:3" x14ac:dyDescent="0.25">
      <c r="C3566" s="17"/>
    </row>
    <row r="3567" spans="3:3" x14ac:dyDescent="0.25">
      <c r="C3567" s="17"/>
    </row>
    <row r="3568" spans="3:3" x14ac:dyDescent="0.25">
      <c r="C3568" s="17"/>
    </row>
    <row r="3569" spans="3:3" x14ac:dyDescent="0.25">
      <c r="C3569" s="17"/>
    </row>
    <row r="3570" spans="3:3" x14ac:dyDescent="0.25">
      <c r="C3570" s="17"/>
    </row>
    <row r="3571" spans="3:3" x14ac:dyDescent="0.25">
      <c r="C3571" s="17"/>
    </row>
    <row r="3572" spans="3:3" x14ac:dyDescent="0.25">
      <c r="C3572" s="17"/>
    </row>
    <row r="3573" spans="3:3" x14ac:dyDescent="0.25">
      <c r="C3573" s="17"/>
    </row>
    <row r="3574" spans="3:3" x14ac:dyDescent="0.25">
      <c r="C3574" s="17"/>
    </row>
    <row r="3575" spans="3:3" x14ac:dyDescent="0.25">
      <c r="C3575" s="17"/>
    </row>
    <row r="3576" spans="3:3" x14ac:dyDescent="0.25">
      <c r="C3576" s="17"/>
    </row>
    <row r="3577" spans="3:3" x14ac:dyDescent="0.25">
      <c r="C3577" s="17"/>
    </row>
    <row r="3578" spans="3:3" x14ac:dyDescent="0.25">
      <c r="C3578" s="17"/>
    </row>
    <row r="3579" spans="3:3" x14ac:dyDescent="0.25">
      <c r="C3579" s="17"/>
    </row>
    <row r="3580" spans="3:3" x14ac:dyDescent="0.25">
      <c r="C3580" s="17"/>
    </row>
    <row r="3581" spans="3:3" x14ac:dyDescent="0.25">
      <c r="C3581" s="17"/>
    </row>
    <row r="3582" spans="3:3" x14ac:dyDescent="0.25">
      <c r="C3582" s="17"/>
    </row>
    <row r="3583" spans="3:3" x14ac:dyDescent="0.25">
      <c r="C3583" s="17"/>
    </row>
    <row r="3584" spans="3:3" x14ac:dyDescent="0.25">
      <c r="C3584" s="17"/>
    </row>
    <row r="3585" spans="3:3" x14ac:dyDescent="0.25">
      <c r="C3585" s="17"/>
    </row>
    <row r="3586" spans="3:3" x14ac:dyDescent="0.25">
      <c r="C3586" s="17"/>
    </row>
    <row r="3587" spans="3:3" x14ac:dyDescent="0.25">
      <c r="C3587" s="17"/>
    </row>
    <row r="3588" spans="3:3" x14ac:dyDescent="0.25">
      <c r="C3588" s="17"/>
    </row>
    <row r="3589" spans="3:3" x14ac:dyDescent="0.25">
      <c r="C3589" s="17"/>
    </row>
    <row r="3590" spans="3:3" x14ac:dyDescent="0.25">
      <c r="C3590" s="17"/>
    </row>
    <row r="3591" spans="3:3" x14ac:dyDescent="0.25">
      <c r="C3591" s="17"/>
    </row>
    <row r="3592" spans="3:3" x14ac:dyDescent="0.25">
      <c r="C3592" s="17"/>
    </row>
    <row r="3593" spans="3:3" x14ac:dyDescent="0.25">
      <c r="C3593" s="17"/>
    </row>
    <row r="3594" spans="3:3" x14ac:dyDescent="0.25">
      <c r="C3594" s="17"/>
    </row>
    <row r="3595" spans="3:3" x14ac:dyDescent="0.25">
      <c r="C3595" s="17"/>
    </row>
    <row r="3596" spans="3:3" x14ac:dyDescent="0.25">
      <c r="C3596" s="17"/>
    </row>
    <row r="3597" spans="3:3" x14ac:dyDescent="0.25">
      <c r="C3597" s="17"/>
    </row>
    <row r="3598" spans="3:3" x14ac:dyDescent="0.25">
      <c r="C3598" s="17"/>
    </row>
    <row r="3599" spans="3:3" x14ac:dyDescent="0.25">
      <c r="C3599" s="17"/>
    </row>
    <row r="3600" spans="3:3" x14ac:dyDescent="0.25">
      <c r="C3600" s="17"/>
    </row>
    <row r="3601" spans="3:3" x14ac:dyDescent="0.25">
      <c r="C3601" s="17"/>
    </row>
    <row r="3602" spans="3:3" x14ac:dyDescent="0.25">
      <c r="C3602" s="17"/>
    </row>
    <row r="3603" spans="3:3" x14ac:dyDescent="0.25">
      <c r="C3603" s="17"/>
    </row>
    <row r="3604" spans="3:3" x14ac:dyDescent="0.25">
      <c r="C3604" s="17"/>
    </row>
    <row r="3605" spans="3:3" x14ac:dyDescent="0.25">
      <c r="C3605" s="17"/>
    </row>
    <row r="3606" spans="3:3" x14ac:dyDescent="0.25">
      <c r="C3606" s="17"/>
    </row>
    <row r="3607" spans="3:3" x14ac:dyDescent="0.25">
      <c r="C3607" s="17"/>
    </row>
    <row r="3608" spans="3:3" x14ac:dyDescent="0.25">
      <c r="C3608" s="17"/>
    </row>
    <row r="3609" spans="3:3" x14ac:dyDescent="0.25">
      <c r="C3609" s="17"/>
    </row>
    <row r="3610" spans="3:3" x14ac:dyDescent="0.25">
      <c r="C3610" s="17"/>
    </row>
    <row r="3611" spans="3:3" x14ac:dyDescent="0.25">
      <c r="C3611" s="17"/>
    </row>
    <row r="3612" spans="3:3" x14ac:dyDescent="0.25">
      <c r="C3612" s="17"/>
    </row>
    <row r="3613" spans="3:3" x14ac:dyDescent="0.25">
      <c r="C3613" s="17"/>
    </row>
    <row r="3614" spans="3:3" x14ac:dyDescent="0.25">
      <c r="C3614" s="17"/>
    </row>
    <row r="3615" spans="3:3" x14ac:dyDescent="0.25">
      <c r="C3615" s="17"/>
    </row>
    <row r="3616" spans="3:3" x14ac:dyDescent="0.25">
      <c r="C3616" s="17"/>
    </row>
    <row r="3617" spans="3:3" x14ac:dyDescent="0.25">
      <c r="C3617" s="17"/>
    </row>
    <row r="3618" spans="3:3" x14ac:dyDescent="0.25">
      <c r="C3618" s="17"/>
    </row>
    <row r="3619" spans="3:3" x14ac:dyDescent="0.25">
      <c r="C3619" s="17"/>
    </row>
    <row r="3620" spans="3:3" x14ac:dyDescent="0.25">
      <c r="C3620" s="17"/>
    </row>
    <row r="3621" spans="3:3" x14ac:dyDescent="0.25">
      <c r="C3621" s="17"/>
    </row>
    <row r="3622" spans="3:3" x14ac:dyDescent="0.25">
      <c r="C3622" s="17"/>
    </row>
    <row r="3623" spans="3:3" x14ac:dyDescent="0.25">
      <c r="C3623" s="17"/>
    </row>
    <row r="3624" spans="3:3" x14ac:dyDescent="0.25">
      <c r="C3624" s="17"/>
    </row>
    <row r="3625" spans="3:3" x14ac:dyDescent="0.25">
      <c r="C3625" s="17"/>
    </row>
    <row r="3626" spans="3:3" x14ac:dyDescent="0.25">
      <c r="C3626" s="17"/>
    </row>
    <row r="3627" spans="3:3" x14ac:dyDescent="0.25">
      <c r="C3627" s="17"/>
    </row>
    <row r="3628" spans="3:3" x14ac:dyDescent="0.25">
      <c r="C3628" s="17"/>
    </row>
    <row r="3629" spans="3:3" x14ac:dyDescent="0.25">
      <c r="C3629" s="17"/>
    </row>
    <row r="3630" spans="3:3" x14ac:dyDescent="0.25">
      <c r="C3630" s="17"/>
    </row>
    <row r="3631" spans="3:3" x14ac:dyDescent="0.25">
      <c r="C3631" s="17"/>
    </row>
    <row r="3632" spans="3:3" x14ac:dyDescent="0.25">
      <c r="C3632" s="17"/>
    </row>
    <row r="3633" spans="3:3" x14ac:dyDescent="0.25">
      <c r="C3633" s="17"/>
    </row>
    <row r="3634" spans="3:3" x14ac:dyDescent="0.25">
      <c r="C3634" s="17"/>
    </row>
    <row r="3635" spans="3:3" x14ac:dyDescent="0.25">
      <c r="C3635" s="17"/>
    </row>
    <row r="3636" spans="3:3" x14ac:dyDescent="0.25">
      <c r="C3636" s="17"/>
    </row>
    <row r="3637" spans="3:3" x14ac:dyDescent="0.25">
      <c r="C3637" s="17"/>
    </row>
    <row r="3638" spans="3:3" x14ac:dyDescent="0.25">
      <c r="C3638" s="17"/>
    </row>
    <row r="3639" spans="3:3" x14ac:dyDescent="0.25">
      <c r="C3639" s="17"/>
    </row>
    <row r="3640" spans="3:3" x14ac:dyDescent="0.25">
      <c r="C3640" s="17"/>
    </row>
    <row r="3641" spans="3:3" x14ac:dyDescent="0.25">
      <c r="C3641" s="17"/>
    </row>
    <row r="3642" spans="3:3" x14ac:dyDescent="0.25">
      <c r="C3642" s="17"/>
    </row>
    <row r="3643" spans="3:3" x14ac:dyDescent="0.25">
      <c r="C3643" s="17"/>
    </row>
    <row r="3644" spans="3:3" x14ac:dyDescent="0.25">
      <c r="C3644" s="17"/>
    </row>
    <row r="3645" spans="3:3" x14ac:dyDescent="0.25">
      <c r="C3645" s="17"/>
    </row>
    <row r="3646" spans="3:3" x14ac:dyDescent="0.25">
      <c r="C3646" s="17"/>
    </row>
    <row r="3647" spans="3:3" x14ac:dyDescent="0.25">
      <c r="C3647" s="17"/>
    </row>
    <row r="3648" spans="3:3" x14ac:dyDescent="0.25">
      <c r="C3648" s="17"/>
    </row>
    <row r="3649" spans="3:3" x14ac:dyDescent="0.25">
      <c r="C3649" s="17"/>
    </row>
    <row r="3650" spans="3:3" x14ac:dyDescent="0.25">
      <c r="C3650" s="17"/>
    </row>
    <row r="3651" spans="3:3" x14ac:dyDescent="0.25">
      <c r="C3651" s="17"/>
    </row>
    <row r="3652" spans="3:3" x14ac:dyDescent="0.25">
      <c r="C3652" s="17"/>
    </row>
    <row r="3653" spans="3:3" x14ac:dyDescent="0.25">
      <c r="C3653" s="17"/>
    </row>
    <row r="3654" spans="3:3" x14ac:dyDescent="0.25">
      <c r="C3654" s="17"/>
    </row>
    <row r="3655" spans="3:3" x14ac:dyDescent="0.25">
      <c r="C3655" s="17"/>
    </row>
    <row r="3656" spans="3:3" x14ac:dyDescent="0.25">
      <c r="C3656" s="17"/>
    </row>
    <row r="3657" spans="3:3" x14ac:dyDescent="0.25">
      <c r="C3657" s="17"/>
    </row>
    <row r="3658" spans="3:3" x14ac:dyDescent="0.25">
      <c r="C3658" s="17"/>
    </row>
    <row r="3659" spans="3:3" x14ac:dyDescent="0.25">
      <c r="C3659" s="17"/>
    </row>
    <row r="3660" spans="3:3" x14ac:dyDescent="0.25">
      <c r="C3660" s="17"/>
    </row>
    <row r="3661" spans="3:3" x14ac:dyDescent="0.25">
      <c r="C3661" s="17"/>
    </row>
    <row r="3662" spans="3:3" x14ac:dyDescent="0.25">
      <c r="C3662" s="17"/>
    </row>
    <row r="3663" spans="3:3" x14ac:dyDescent="0.25">
      <c r="C3663" s="17"/>
    </row>
    <row r="3664" spans="3:3" x14ac:dyDescent="0.25">
      <c r="C3664" s="17"/>
    </row>
    <row r="3665" spans="3:3" x14ac:dyDescent="0.25">
      <c r="C3665" s="17"/>
    </row>
    <row r="3666" spans="3:3" x14ac:dyDescent="0.25">
      <c r="C3666" s="17"/>
    </row>
    <row r="3667" spans="3:3" x14ac:dyDescent="0.25">
      <c r="C3667" s="17"/>
    </row>
    <row r="3668" spans="3:3" x14ac:dyDescent="0.25">
      <c r="C3668" s="17"/>
    </row>
    <row r="3669" spans="3:3" x14ac:dyDescent="0.25">
      <c r="C3669" s="17"/>
    </row>
    <row r="3670" spans="3:3" x14ac:dyDescent="0.25">
      <c r="C3670" s="17"/>
    </row>
    <row r="3671" spans="3:3" x14ac:dyDescent="0.25">
      <c r="C3671" s="17"/>
    </row>
    <row r="3672" spans="3:3" x14ac:dyDescent="0.25">
      <c r="C3672" s="17"/>
    </row>
    <row r="3673" spans="3:3" x14ac:dyDescent="0.25">
      <c r="C3673" s="17"/>
    </row>
    <row r="3674" spans="3:3" x14ac:dyDescent="0.25">
      <c r="C3674" s="17"/>
    </row>
    <row r="3675" spans="3:3" x14ac:dyDescent="0.25">
      <c r="C3675" s="17"/>
    </row>
    <row r="3676" spans="3:3" x14ac:dyDescent="0.25">
      <c r="C3676" s="17"/>
    </row>
    <row r="3677" spans="3:3" x14ac:dyDescent="0.25">
      <c r="C3677" s="17"/>
    </row>
    <row r="3678" spans="3:3" x14ac:dyDescent="0.25">
      <c r="C3678" s="17"/>
    </row>
    <row r="3679" spans="3:3" x14ac:dyDescent="0.25">
      <c r="C3679" s="17"/>
    </row>
    <row r="3680" spans="3:3" x14ac:dyDescent="0.25">
      <c r="C3680" s="17"/>
    </row>
    <row r="3681" spans="3:3" x14ac:dyDescent="0.25">
      <c r="C3681" s="17"/>
    </row>
    <row r="3682" spans="3:3" x14ac:dyDescent="0.25">
      <c r="C3682" s="17"/>
    </row>
    <row r="3683" spans="3:3" x14ac:dyDescent="0.25">
      <c r="C3683" s="17"/>
    </row>
    <row r="3684" spans="3:3" x14ac:dyDescent="0.25">
      <c r="C3684" s="17"/>
    </row>
    <row r="3685" spans="3:3" x14ac:dyDescent="0.25">
      <c r="C3685" s="17"/>
    </row>
    <row r="3686" spans="3:3" x14ac:dyDescent="0.25">
      <c r="C3686" s="17"/>
    </row>
    <row r="3687" spans="3:3" x14ac:dyDescent="0.25">
      <c r="C3687" s="17"/>
    </row>
    <row r="3688" spans="3:3" x14ac:dyDescent="0.25">
      <c r="C3688" s="17"/>
    </row>
    <row r="3689" spans="3:3" x14ac:dyDescent="0.25">
      <c r="C3689" s="17"/>
    </row>
    <row r="3690" spans="3:3" x14ac:dyDescent="0.25">
      <c r="C3690" s="17"/>
    </row>
    <row r="3691" spans="3:3" x14ac:dyDescent="0.25">
      <c r="C3691" s="17"/>
    </row>
    <row r="3692" spans="3:3" x14ac:dyDescent="0.25">
      <c r="C3692" s="17"/>
    </row>
    <row r="3693" spans="3:3" x14ac:dyDescent="0.25">
      <c r="C3693" s="17"/>
    </row>
    <row r="3694" spans="3:3" x14ac:dyDescent="0.25">
      <c r="C3694" s="17"/>
    </row>
    <row r="3695" spans="3:3" x14ac:dyDescent="0.25">
      <c r="C3695" s="17"/>
    </row>
    <row r="3696" spans="3:3" x14ac:dyDescent="0.25">
      <c r="C3696" s="17"/>
    </row>
    <row r="3697" spans="3:3" x14ac:dyDescent="0.25">
      <c r="C3697" s="17"/>
    </row>
    <row r="3698" spans="3:3" x14ac:dyDescent="0.25">
      <c r="C3698" s="17"/>
    </row>
    <row r="3699" spans="3:3" x14ac:dyDescent="0.25">
      <c r="C3699" s="17"/>
    </row>
    <row r="3700" spans="3:3" x14ac:dyDescent="0.25">
      <c r="C3700" s="17"/>
    </row>
    <row r="3701" spans="3:3" x14ac:dyDescent="0.25">
      <c r="C3701" s="17"/>
    </row>
    <row r="3702" spans="3:3" x14ac:dyDescent="0.25">
      <c r="C3702" s="17"/>
    </row>
    <row r="3703" spans="3:3" x14ac:dyDescent="0.25">
      <c r="C3703" s="17"/>
    </row>
    <row r="3704" spans="3:3" x14ac:dyDescent="0.25">
      <c r="C3704" s="17"/>
    </row>
    <row r="3705" spans="3:3" x14ac:dyDescent="0.25">
      <c r="C3705" s="17"/>
    </row>
    <row r="3706" spans="3:3" x14ac:dyDescent="0.25">
      <c r="C3706" s="17"/>
    </row>
    <row r="3707" spans="3:3" x14ac:dyDescent="0.25">
      <c r="C3707" s="17"/>
    </row>
    <row r="3708" spans="3:3" x14ac:dyDescent="0.25">
      <c r="C3708" s="17"/>
    </row>
    <row r="3709" spans="3:3" x14ac:dyDescent="0.25">
      <c r="C3709" s="17"/>
    </row>
    <row r="3710" spans="3:3" x14ac:dyDescent="0.25">
      <c r="C3710" s="17"/>
    </row>
    <row r="3711" spans="3:3" x14ac:dyDescent="0.25">
      <c r="C3711" s="17"/>
    </row>
    <row r="3712" spans="3:3" x14ac:dyDescent="0.25">
      <c r="C3712" s="17"/>
    </row>
    <row r="3713" spans="3:3" x14ac:dyDescent="0.25">
      <c r="C3713" s="17"/>
    </row>
    <row r="3714" spans="3:3" x14ac:dyDescent="0.25">
      <c r="C3714" s="17"/>
    </row>
    <row r="3715" spans="3:3" x14ac:dyDescent="0.25">
      <c r="C3715" s="17"/>
    </row>
    <row r="3716" spans="3:3" x14ac:dyDescent="0.25">
      <c r="C3716" s="17"/>
    </row>
    <row r="3717" spans="3:3" x14ac:dyDescent="0.25">
      <c r="C3717" s="17"/>
    </row>
    <row r="3718" spans="3:3" x14ac:dyDescent="0.25">
      <c r="C3718" s="17"/>
    </row>
    <row r="3719" spans="3:3" x14ac:dyDescent="0.25">
      <c r="C3719" s="17"/>
    </row>
    <row r="3720" spans="3:3" x14ac:dyDescent="0.25">
      <c r="C3720" s="17"/>
    </row>
    <row r="3721" spans="3:3" x14ac:dyDescent="0.25">
      <c r="C3721" s="17"/>
    </row>
    <row r="3722" spans="3:3" x14ac:dyDescent="0.25">
      <c r="C3722" s="17"/>
    </row>
    <row r="3723" spans="3:3" x14ac:dyDescent="0.25">
      <c r="C3723" s="17"/>
    </row>
    <row r="3724" spans="3:3" x14ac:dyDescent="0.25">
      <c r="C3724" s="17"/>
    </row>
    <row r="3725" spans="3:3" x14ac:dyDescent="0.25">
      <c r="C3725" s="17"/>
    </row>
    <row r="3726" spans="3:3" x14ac:dyDescent="0.25">
      <c r="C3726" s="17"/>
    </row>
    <row r="3727" spans="3:3" x14ac:dyDescent="0.25">
      <c r="C3727" s="17"/>
    </row>
    <row r="3728" spans="3:3" x14ac:dyDescent="0.25">
      <c r="C3728" s="17"/>
    </row>
    <row r="3729" spans="3:3" x14ac:dyDescent="0.25">
      <c r="C3729" s="17"/>
    </row>
    <row r="3730" spans="3:3" x14ac:dyDescent="0.25">
      <c r="C3730" s="17"/>
    </row>
    <row r="3731" spans="3:3" x14ac:dyDescent="0.25">
      <c r="C3731" s="17"/>
    </row>
    <row r="3732" spans="3:3" x14ac:dyDescent="0.25">
      <c r="C3732" s="17"/>
    </row>
    <row r="3733" spans="3:3" x14ac:dyDescent="0.25">
      <c r="C3733" s="17"/>
    </row>
    <row r="3734" spans="3:3" x14ac:dyDescent="0.25">
      <c r="C3734" s="17"/>
    </row>
    <row r="3735" spans="3:3" x14ac:dyDescent="0.25">
      <c r="C3735" s="17"/>
    </row>
    <row r="3736" spans="3:3" x14ac:dyDescent="0.25">
      <c r="C3736" s="17"/>
    </row>
    <row r="3737" spans="3:3" x14ac:dyDescent="0.25">
      <c r="C3737" s="17"/>
    </row>
    <row r="3738" spans="3:3" x14ac:dyDescent="0.25">
      <c r="C3738" s="17"/>
    </row>
    <row r="3739" spans="3:3" x14ac:dyDescent="0.25">
      <c r="C3739" s="17"/>
    </row>
    <row r="3740" spans="3:3" x14ac:dyDescent="0.25">
      <c r="C3740" s="17"/>
    </row>
    <row r="3741" spans="3:3" x14ac:dyDescent="0.25">
      <c r="C3741" s="17"/>
    </row>
    <row r="3742" spans="3:3" x14ac:dyDescent="0.25">
      <c r="C3742" s="17"/>
    </row>
    <row r="3743" spans="3:3" x14ac:dyDescent="0.25">
      <c r="C3743" s="17"/>
    </row>
    <row r="3744" spans="3:3" x14ac:dyDescent="0.25">
      <c r="C3744" s="17"/>
    </row>
    <row r="3745" spans="3:3" x14ac:dyDescent="0.25">
      <c r="C3745" s="17"/>
    </row>
    <row r="3746" spans="3:3" x14ac:dyDescent="0.25">
      <c r="C3746" s="17"/>
    </row>
    <row r="3747" spans="3:3" x14ac:dyDescent="0.25">
      <c r="C3747" s="17"/>
    </row>
    <row r="3748" spans="3:3" x14ac:dyDescent="0.25">
      <c r="C3748" s="17"/>
    </row>
    <row r="3749" spans="3:3" x14ac:dyDescent="0.25">
      <c r="C3749" s="17"/>
    </row>
    <row r="3750" spans="3:3" x14ac:dyDescent="0.25">
      <c r="C3750" s="17"/>
    </row>
    <row r="3751" spans="3:3" x14ac:dyDescent="0.25">
      <c r="C3751" s="17"/>
    </row>
    <row r="3752" spans="3:3" x14ac:dyDescent="0.25">
      <c r="C3752" s="17"/>
    </row>
    <row r="3753" spans="3:3" x14ac:dyDescent="0.25">
      <c r="C3753" s="17"/>
    </row>
    <row r="3754" spans="3:3" x14ac:dyDescent="0.25">
      <c r="C3754" s="17"/>
    </row>
    <row r="3755" spans="3:3" x14ac:dyDescent="0.25">
      <c r="C3755" s="17"/>
    </row>
    <row r="3756" spans="3:3" x14ac:dyDescent="0.25">
      <c r="C3756" s="17"/>
    </row>
    <row r="3757" spans="3:3" x14ac:dyDescent="0.25">
      <c r="C3757" s="17"/>
    </row>
    <row r="3758" spans="3:3" x14ac:dyDescent="0.25">
      <c r="C3758" s="17"/>
    </row>
    <row r="3759" spans="3:3" x14ac:dyDescent="0.25">
      <c r="C3759" s="17"/>
    </row>
    <row r="3760" spans="3:3" x14ac:dyDescent="0.25">
      <c r="C3760" s="17"/>
    </row>
    <row r="3761" spans="3:3" x14ac:dyDescent="0.25">
      <c r="C3761" s="17"/>
    </row>
    <row r="3762" spans="3:3" x14ac:dyDescent="0.25">
      <c r="C3762" s="17"/>
    </row>
    <row r="3763" spans="3:3" x14ac:dyDescent="0.25">
      <c r="C3763" s="17"/>
    </row>
    <row r="3764" spans="3:3" x14ac:dyDescent="0.25">
      <c r="C3764" s="17"/>
    </row>
    <row r="3765" spans="3:3" x14ac:dyDescent="0.25">
      <c r="C3765" s="17"/>
    </row>
    <row r="3766" spans="3:3" x14ac:dyDescent="0.25">
      <c r="C3766" s="17"/>
    </row>
    <row r="3767" spans="3:3" x14ac:dyDescent="0.25">
      <c r="C3767" s="17"/>
    </row>
    <row r="3768" spans="3:3" x14ac:dyDescent="0.25">
      <c r="C3768" s="17"/>
    </row>
    <row r="3769" spans="3:3" x14ac:dyDescent="0.25">
      <c r="C3769" s="17"/>
    </row>
    <row r="3770" spans="3:3" x14ac:dyDescent="0.25">
      <c r="C3770" s="17"/>
    </row>
    <row r="3771" spans="3:3" x14ac:dyDescent="0.25">
      <c r="C3771" s="17"/>
    </row>
    <row r="3772" spans="3:3" x14ac:dyDescent="0.25">
      <c r="C3772" s="17"/>
    </row>
    <row r="3773" spans="3:3" x14ac:dyDescent="0.25">
      <c r="C3773" s="17"/>
    </row>
    <row r="3774" spans="3:3" x14ac:dyDescent="0.25">
      <c r="C3774" s="17"/>
    </row>
    <row r="3775" spans="3:3" x14ac:dyDescent="0.25">
      <c r="C3775" s="17"/>
    </row>
    <row r="3776" spans="3:3" x14ac:dyDescent="0.25">
      <c r="C3776" s="17"/>
    </row>
    <row r="3777" spans="3:3" x14ac:dyDescent="0.25">
      <c r="C3777" s="17"/>
    </row>
    <row r="3778" spans="3:3" x14ac:dyDescent="0.25">
      <c r="C3778" s="17"/>
    </row>
    <row r="3779" spans="3:3" x14ac:dyDescent="0.25">
      <c r="C3779" s="17"/>
    </row>
    <row r="3780" spans="3:3" x14ac:dyDescent="0.25">
      <c r="C3780" s="17"/>
    </row>
    <row r="3781" spans="3:3" x14ac:dyDescent="0.25">
      <c r="C3781" s="17"/>
    </row>
    <row r="3782" spans="3:3" x14ac:dyDescent="0.25">
      <c r="C3782" s="17"/>
    </row>
    <row r="3783" spans="3:3" x14ac:dyDescent="0.25">
      <c r="C3783" s="17"/>
    </row>
    <row r="3784" spans="3:3" x14ac:dyDescent="0.25">
      <c r="C3784" s="17"/>
    </row>
    <row r="3785" spans="3:3" x14ac:dyDescent="0.25">
      <c r="C3785" s="17"/>
    </row>
    <row r="3786" spans="3:3" x14ac:dyDescent="0.25">
      <c r="C3786" s="17"/>
    </row>
    <row r="3787" spans="3:3" x14ac:dyDescent="0.25">
      <c r="C3787" s="17"/>
    </row>
    <row r="3788" spans="3:3" x14ac:dyDescent="0.25">
      <c r="C3788" s="17"/>
    </row>
    <row r="3789" spans="3:3" x14ac:dyDescent="0.25">
      <c r="C3789" s="17"/>
    </row>
    <row r="3790" spans="3:3" x14ac:dyDescent="0.25">
      <c r="C3790" s="17"/>
    </row>
    <row r="3791" spans="3:3" x14ac:dyDescent="0.25">
      <c r="C3791" s="17"/>
    </row>
    <row r="3792" spans="3:3" x14ac:dyDescent="0.25">
      <c r="C3792" s="17"/>
    </row>
    <row r="3793" spans="3:3" x14ac:dyDescent="0.25">
      <c r="C3793" s="17"/>
    </row>
    <row r="3794" spans="3:3" x14ac:dyDescent="0.25">
      <c r="C3794" s="17"/>
    </row>
    <row r="3795" spans="3:3" x14ac:dyDescent="0.25">
      <c r="C3795" s="17"/>
    </row>
    <row r="3796" spans="3:3" x14ac:dyDescent="0.25">
      <c r="C3796" s="17"/>
    </row>
    <row r="3797" spans="3:3" x14ac:dyDescent="0.25">
      <c r="C3797" s="17"/>
    </row>
    <row r="3798" spans="3:3" x14ac:dyDescent="0.25">
      <c r="C3798" s="17"/>
    </row>
    <row r="3799" spans="3:3" x14ac:dyDescent="0.25">
      <c r="C3799" s="17"/>
    </row>
    <row r="3800" spans="3:3" x14ac:dyDescent="0.25">
      <c r="C3800" s="17"/>
    </row>
    <row r="3801" spans="3:3" x14ac:dyDescent="0.25">
      <c r="C3801" s="17"/>
    </row>
    <row r="3802" spans="3:3" x14ac:dyDescent="0.25">
      <c r="C3802" s="17"/>
    </row>
    <row r="3803" spans="3:3" x14ac:dyDescent="0.25">
      <c r="C3803" s="17"/>
    </row>
    <row r="3804" spans="3:3" x14ac:dyDescent="0.25">
      <c r="C3804" s="17"/>
    </row>
    <row r="3805" spans="3:3" x14ac:dyDescent="0.25">
      <c r="C3805" s="17"/>
    </row>
    <row r="3806" spans="3:3" x14ac:dyDescent="0.25">
      <c r="C3806" s="17"/>
    </row>
    <row r="3807" spans="3:3" x14ac:dyDescent="0.25">
      <c r="C3807" s="17"/>
    </row>
    <row r="3808" spans="3:3" x14ac:dyDescent="0.25">
      <c r="C3808" s="17"/>
    </row>
    <row r="3809" spans="3:3" x14ac:dyDescent="0.25">
      <c r="C3809" s="17"/>
    </row>
    <row r="3810" spans="3:3" x14ac:dyDescent="0.25">
      <c r="C3810" s="17"/>
    </row>
    <row r="3811" spans="3:3" x14ac:dyDescent="0.25">
      <c r="C3811" s="17"/>
    </row>
    <row r="3812" spans="3:3" x14ac:dyDescent="0.25">
      <c r="C3812" s="17"/>
    </row>
    <row r="3813" spans="3:3" x14ac:dyDescent="0.25">
      <c r="C3813" s="17"/>
    </row>
    <row r="3814" spans="3:3" x14ac:dyDescent="0.25">
      <c r="C3814" s="17"/>
    </row>
    <row r="3815" spans="3:3" x14ac:dyDescent="0.25">
      <c r="C3815" s="17"/>
    </row>
    <row r="3816" spans="3:3" x14ac:dyDescent="0.25">
      <c r="C3816" s="17"/>
    </row>
    <row r="3817" spans="3:3" x14ac:dyDescent="0.25">
      <c r="C3817" s="17"/>
    </row>
    <row r="3818" spans="3:3" x14ac:dyDescent="0.25">
      <c r="C3818" s="17"/>
    </row>
    <row r="3819" spans="3:3" x14ac:dyDescent="0.25">
      <c r="C3819" s="17"/>
    </row>
    <row r="3820" spans="3:3" x14ac:dyDescent="0.25">
      <c r="C3820" s="17"/>
    </row>
    <row r="3821" spans="3:3" x14ac:dyDescent="0.25">
      <c r="C3821" s="17"/>
    </row>
    <row r="3822" spans="3:3" x14ac:dyDescent="0.25">
      <c r="C3822" s="17"/>
    </row>
    <row r="3823" spans="3:3" x14ac:dyDescent="0.25">
      <c r="C3823" s="17"/>
    </row>
    <row r="3824" spans="3:3" x14ac:dyDescent="0.25">
      <c r="C3824" s="17"/>
    </row>
    <row r="3825" spans="3:3" x14ac:dyDescent="0.25">
      <c r="C3825" s="17"/>
    </row>
    <row r="3826" spans="3:3" x14ac:dyDescent="0.25">
      <c r="C3826" s="17"/>
    </row>
    <row r="3827" spans="3:3" x14ac:dyDescent="0.25">
      <c r="C3827" s="17"/>
    </row>
    <row r="3828" spans="3:3" x14ac:dyDescent="0.25">
      <c r="C3828" s="17"/>
    </row>
    <row r="3829" spans="3:3" x14ac:dyDescent="0.25">
      <c r="C3829" s="17"/>
    </row>
    <row r="3830" spans="3:3" x14ac:dyDescent="0.25">
      <c r="C3830" s="17"/>
    </row>
    <row r="3831" spans="3:3" x14ac:dyDescent="0.25">
      <c r="C3831" s="17"/>
    </row>
    <row r="3832" spans="3:3" x14ac:dyDescent="0.25">
      <c r="C3832" s="17"/>
    </row>
    <row r="3833" spans="3:3" x14ac:dyDescent="0.25">
      <c r="C3833" s="17"/>
    </row>
    <row r="3834" spans="3:3" x14ac:dyDescent="0.25">
      <c r="C3834" s="17"/>
    </row>
    <row r="3835" spans="3:3" x14ac:dyDescent="0.25">
      <c r="C3835" s="17"/>
    </row>
    <row r="3836" spans="3:3" x14ac:dyDescent="0.25">
      <c r="C3836" s="17"/>
    </row>
    <row r="3837" spans="3:3" x14ac:dyDescent="0.25">
      <c r="C3837" s="17"/>
    </row>
    <row r="3838" spans="3:3" x14ac:dyDescent="0.25">
      <c r="C3838" s="17"/>
    </row>
    <row r="3839" spans="3:3" x14ac:dyDescent="0.25">
      <c r="C3839" s="17"/>
    </row>
    <row r="3840" spans="3:3" x14ac:dyDescent="0.25">
      <c r="C3840" s="17"/>
    </row>
    <row r="3841" spans="3:3" x14ac:dyDescent="0.25">
      <c r="C3841" s="17"/>
    </row>
    <row r="3842" spans="3:3" x14ac:dyDescent="0.25">
      <c r="C3842" s="17"/>
    </row>
    <row r="3843" spans="3:3" x14ac:dyDescent="0.25">
      <c r="C3843" s="17"/>
    </row>
    <row r="3844" spans="3:3" x14ac:dyDescent="0.25">
      <c r="C3844" s="17"/>
    </row>
    <row r="3845" spans="3:3" x14ac:dyDescent="0.25">
      <c r="C3845" s="17"/>
    </row>
    <row r="3846" spans="3:3" x14ac:dyDescent="0.25">
      <c r="C3846" s="17"/>
    </row>
    <row r="3847" spans="3:3" x14ac:dyDescent="0.25">
      <c r="C3847" s="17"/>
    </row>
    <row r="3848" spans="3:3" x14ac:dyDescent="0.25">
      <c r="C3848" s="17"/>
    </row>
    <row r="3849" spans="3:3" x14ac:dyDescent="0.25">
      <c r="C3849" s="17"/>
    </row>
    <row r="3850" spans="3:3" x14ac:dyDescent="0.25">
      <c r="C3850" s="17"/>
    </row>
    <row r="3851" spans="3:3" x14ac:dyDescent="0.25">
      <c r="C3851" s="17"/>
    </row>
    <row r="3852" spans="3:3" x14ac:dyDescent="0.25">
      <c r="C3852" s="17"/>
    </row>
    <row r="3853" spans="3:3" x14ac:dyDescent="0.25">
      <c r="C3853" s="17"/>
    </row>
    <row r="3854" spans="3:3" x14ac:dyDescent="0.25">
      <c r="C3854" s="17"/>
    </row>
    <row r="3855" spans="3:3" x14ac:dyDescent="0.25">
      <c r="C3855" s="17"/>
    </row>
    <row r="3856" spans="3:3" x14ac:dyDescent="0.25">
      <c r="C3856" s="17"/>
    </row>
    <row r="3857" spans="3:3" x14ac:dyDescent="0.25">
      <c r="C3857" s="17"/>
    </row>
    <row r="3858" spans="3:3" x14ac:dyDescent="0.25">
      <c r="C3858" s="17"/>
    </row>
    <row r="3859" spans="3:3" x14ac:dyDescent="0.25">
      <c r="C3859" s="17"/>
    </row>
    <row r="3860" spans="3:3" x14ac:dyDescent="0.25">
      <c r="C3860" s="17"/>
    </row>
    <row r="3861" spans="3:3" x14ac:dyDescent="0.25">
      <c r="C3861" s="17"/>
    </row>
    <row r="3862" spans="3:3" x14ac:dyDescent="0.25">
      <c r="C3862" s="17"/>
    </row>
    <row r="3863" spans="3:3" x14ac:dyDescent="0.25">
      <c r="C3863" s="17"/>
    </row>
    <row r="3864" spans="3:3" x14ac:dyDescent="0.25">
      <c r="C3864" s="17"/>
    </row>
    <row r="3865" spans="3:3" x14ac:dyDescent="0.25">
      <c r="C3865" s="17"/>
    </row>
    <row r="3866" spans="3:3" x14ac:dyDescent="0.25">
      <c r="C3866" s="17"/>
    </row>
    <row r="3867" spans="3:3" x14ac:dyDescent="0.25">
      <c r="C3867" s="17"/>
    </row>
    <row r="3868" spans="3:3" x14ac:dyDescent="0.25">
      <c r="C3868" s="17"/>
    </row>
    <row r="3869" spans="3:3" x14ac:dyDescent="0.25">
      <c r="C3869" s="17"/>
    </row>
    <row r="3870" spans="3:3" x14ac:dyDescent="0.25">
      <c r="C3870" s="17"/>
    </row>
    <row r="3871" spans="3:3" x14ac:dyDescent="0.25">
      <c r="C3871" s="17"/>
    </row>
    <row r="3872" spans="3:3" x14ac:dyDescent="0.25">
      <c r="C3872" s="17"/>
    </row>
    <row r="3873" spans="3:3" x14ac:dyDescent="0.25">
      <c r="C3873" s="17"/>
    </row>
    <row r="3874" spans="3:3" x14ac:dyDescent="0.25">
      <c r="C3874" s="17"/>
    </row>
    <row r="3875" spans="3:3" x14ac:dyDescent="0.25">
      <c r="C3875" s="17"/>
    </row>
    <row r="3876" spans="3:3" x14ac:dyDescent="0.25">
      <c r="C3876" s="17"/>
    </row>
    <row r="3877" spans="3:3" x14ac:dyDescent="0.25">
      <c r="C3877" s="17"/>
    </row>
    <row r="3878" spans="3:3" x14ac:dyDescent="0.25">
      <c r="C3878" s="17"/>
    </row>
    <row r="3879" spans="3:3" x14ac:dyDescent="0.25">
      <c r="C3879" s="17"/>
    </row>
    <row r="3880" spans="3:3" x14ac:dyDescent="0.25">
      <c r="C3880" s="17"/>
    </row>
    <row r="3881" spans="3:3" x14ac:dyDescent="0.25">
      <c r="C3881" s="17"/>
    </row>
    <row r="3882" spans="3:3" x14ac:dyDescent="0.25">
      <c r="C3882" s="17"/>
    </row>
    <row r="3883" spans="3:3" x14ac:dyDescent="0.25">
      <c r="C3883" s="17"/>
    </row>
    <row r="3884" spans="3:3" x14ac:dyDescent="0.25">
      <c r="C3884" s="17"/>
    </row>
    <row r="3885" spans="3:3" x14ac:dyDescent="0.25">
      <c r="C3885" s="17"/>
    </row>
    <row r="3886" spans="3:3" x14ac:dyDescent="0.25">
      <c r="C3886" s="17"/>
    </row>
    <row r="3887" spans="3:3" x14ac:dyDescent="0.25">
      <c r="C3887" s="17"/>
    </row>
    <row r="3888" spans="3:3" x14ac:dyDescent="0.25">
      <c r="C3888" s="17"/>
    </row>
    <row r="3889" spans="3:3" x14ac:dyDescent="0.25">
      <c r="C3889" s="17"/>
    </row>
    <row r="3890" spans="3:3" x14ac:dyDescent="0.25">
      <c r="C3890" s="17"/>
    </row>
    <row r="3891" spans="3:3" x14ac:dyDescent="0.25">
      <c r="C3891" s="17"/>
    </row>
    <row r="3892" spans="3:3" x14ac:dyDescent="0.25">
      <c r="C3892" s="17"/>
    </row>
    <row r="3893" spans="3:3" x14ac:dyDescent="0.25">
      <c r="C3893" s="17"/>
    </row>
    <row r="3894" spans="3:3" x14ac:dyDescent="0.25">
      <c r="C3894" s="17"/>
    </row>
    <row r="3895" spans="3:3" x14ac:dyDescent="0.25">
      <c r="C3895" s="17"/>
    </row>
    <row r="3896" spans="3:3" x14ac:dyDescent="0.25">
      <c r="C3896" s="17"/>
    </row>
    <row r="3897" spans="3:3" x14ac:dyDescent="0.25">
      <c r="C3897" s="17"/>
    </row>
    <row r="3898" spans="3:3" x14ac:dyDescent="0.25">
      <c r="C3898" s="17"/>
    </row>
    <row r="3899" spans="3:3" x14ac:dyDescent="0.25">
      <c r="C3899" s="17"/>
    </row>
    <row r="3900" spans="3:3" x14ac:dyDescent="0.25">
      <c r="C3900" s="17"/>
    </row>
    <row r="3901" spans="3:3" x14ac:dyDescent="0.25">
      <c r="C3901" s="17"/>
    </row>
    <row r="3902" spans="3:3" x14ac:dyDescent="0.25">
      <c r="C3902" s="17"/>
    </row>
    <row r="3903" spans="3:3" x14ac:dyDescent="0.25">
      <c r="C3903" s="17"/>
    </row>
    <row r="3904" spans="3:3" x14ac:dyDescent="0.25">
      <c r="C3904" s="17"/>
    </row>
    <row r="3905" spans="3:3" x14ac:dyDescent="0.25">
      <c r="C3905" s="17"/>
    </row>
    <row r="3906" spans="3:3" x14ac:dyDescent="0.25">
      <c r="C3906" s="17"/>
    </row>
    <row r="3907" spans="3:3" x14ac:dyDescent="0.25">
      <c r="C3907" s="17"/>
    </row>
    <row r="3908" spans="3:3" x14ac:dyDescent="0.25">
      <c r="C3908" s="17"/>
    </row>
    <row r="3909" spans="3:3" x14ac:dyDescent="0.25">
      <c r="C3909" s="17"/>
    </row>
    <row r="3910" spans="3:3" x14ac:dyDescent="0.25">
      <c r="C3910" s="17"/>
    </row>
    <row r="3911" spans="3:3" x14ac:dyDescent="0.25">
      <c r="C3911" s="17"/>
    </row>
    <row r="3912" spans="3:3" x14ac:dyDescent="0.25">
      <c r="C3912" s="17"/>
    </row>
    <row r="3913" spans="3:3" x14ac:dyDescent="0.25">
      <c r="C3913" s="17"/>
    </row>
    <row r="3914" spans="3:3" x14ac:dyDescent="0.25">
      <c r="C3914" s="17"/>
    </row>
    <row r="3915" spans="3:3" x14ac:dyDescent="0.25">
      <c r="C3915" s="17"/>
    </row>
    <row r="3916" spans="3:3" x14ac:dyDescent="0.25">
      <c r="C3916" s="17"/>
    </row>
    <row r="3917" spans="3:3" x14ac:dyDescent="0.25">
      <c r="C3917" s="17"/>
    </row>
    <row r="3918" spans="3:3" x14ac:dyDescent="0.25">
      <c r="C3918" s="17"/>
    </row>
    <row r="3919" spans="3:3" x14ac:dyDescent="0.25">
      <c r="C3919" s="17"/>
    </row>
    <row r="3920" spans="3:3" x14ac:dyDescent="0.25">
      <c r="C3920" s="17"/>
    </row>
    <row r="3921" spans="3:3" x14ac:dyDescent="0.25">
      <c r="C3921" s="17"/>
    </row>
    <row r="3922" spans="3:3" x14ac:dyDescent="0.25">
      <c r="C3922" s="17"/>
    </row>
    <row r="3923" spans="3:3" x14ac:dyDescent="0.25">
      <c r="C3923" s="17"/>
    </row>
    <row r="3924" spans="3:3" x14ac:dyDescent="0.25">
      <c r="C3924" s="17"/>
    </row>
    <row r="3925" spans="3:3" x14ac:dyDescent="0.25">
      <c r="C3925" s="17"/>
    </row>
    <row r="3926" spans="3:3" x14ac:dyDescent="0.25">
      <c r="C3926" s="17"/>
    </row>
    <row r="3927" spans="3:3" x14ac:dyDescent="0.25">
      <c r="C3927" s="17"/>
    </row>
    <row r="3928" spans="3:3" x14ac:dyDescent="0.25">
      <c r="C3928" s="17"/>
    </row>
    <row r="3929" spans="3:3" x14ac:dyDescent="0.25">
      <c r="C3929" s="17"/>
    </row>
    <row r="3930" spans="3:3" x14ac:dyDescent="0.25">
      <c r="C3930" s="17"/>
    </row>
    <row r="3931" spans="3:3" x14ac:dyDescent="0.25">
      <c r="C3931" s="17"/>
    </row>
    <row r="3932" spans="3:3" x14ac:dyDescent="0.25">
      <c r="C3932" s="17"/>
    </row>
    <row r="3933" spans="3:3" x14ac:dyDescent="0.25">
      <c r="C3933" s="17"/>
    </row>
    <row r="3934" spans="3:3" x14ac:dyDescent="0.25">
      <c r="C3934" s="17"/>
    </row>
    <row r="3935" spans="3:3" x14ac:dyDescent="0.25">
      <c r="C3935" s="17"/>
    </row>
    <row r="3936" spans="3:3" x14ac:dyDescent="0.25">
      <c r="C3936" s="17"/>
    </row>
    <row r="3937" spans="3:3" x14ac:dyDescent="0.25">
      <c r="C3937" s="17"/>
    </row>
    <row r="3938" spans="3:3" x14ac:dyDescent="0.25">
      <c r="C3938" s="17"/>
    </row>
    <row r="3939" spans="3:3" x14ac:dyDescent="0.25">
      <c r="C3939" s="17"/>
    </row>
    <row r="3940" spans="3:3" x14ac:dyDescent="0.25">
      <c r="C3940" s="17"/>
    </row>
    <row r="3941" spans="3:3" x14ac:dyDescent="0.25">
      <c r="C3941" s="17"/>
    </row>
    <row r="3942" spans="3:3" x14ac:dyDescent="0.25">
      <c r="C3942" s="17"/>
    </row>
    <row r="3943" spans="3:3" x14ac:dyDescent="0.25">
      <c r="C3943" s="17"/>
    </row>
    <row r="3944" spans="3:3" x14ac:dyDescent="0.25">
      <c r="C3944" s="17"/>
    </row>
    <row r="3945" spans="3:3" x14ac:dyDescent="0.25">
      <c r="C3945" s="17"/>
    </row>
    <row r="3946" spans="3:3" x14ac:dyDescent="0.25">
      <c r="C3946" s="17"/>
    </row>
    <row r="3947" spans="3:3" x14ac:dyDescent="0.25">
      <c r="C3947" s="17"/>
    </row>
    <row r="3948" spans="3:3" x14ac:dyDescent="0.25">
      <c r="C3948" s="17"/>
    </row>
    <row r="3949" spans="3:3" x14ac:dyDescent="0.25">
      <c r="C3949" s="17"/>
    </row>
    <row r="3950" spans="3:3" x14ac:dyDescent="0.25">
      <c r="C3950" s="17"/>
    </row>
    <row r="3951" spans="3:3" x14ac:dyDescent="0.25">
      <c r="C3951" s="17"/>
    </row>
    <row r="3952" spans="3:3" x14ac:dyDescent="0.25">
      <c r="C3952" s="17"/>
    </row>
    <row r="3953" spans="3:3" x14ac:dyDescent="0.25">
      <c r="C3953" s="17"/>
    </row>
    <row r="3954" spans="3:3" x14ac:dyDescent="0.25">
      <c r="C3954" s="17"/>
    </row>
    <row r="3955" spans="3:3" x14ac:dyDescent="0.25">
      <c r="C3955" s="17"/>
    </row>
    <row r="3956" spans="3:3" x14ac:dyDescent="0.25">
      <c r="C3956" s="17"/>
    </row>
    <row r="3957" spans="3:3" x14ac:dyDescent="0.25">
      <c r="C3957" s="17"/>
    </row>
    <row r="3958" spans="3:3" x14ac:dyDescent="0.25">
      <c r="C3958" s="17"/>
    </row>
    <row r="3959" spans="3:3" x14ac:dyDescent="0.25">
      <c r="C3959" s="17"/>
    </row>
    <row r="3960" spans="3:3" x14ac:dyDescent="0.25">
      <c r="C3960" s="17"/>
    </row>
    <row r="3961" spans="3:3" x14ac:dyDescent="0.25">
      <c r="C3961" s="17"/>
    </row>
    <row r="3962" spans="3:3" x14ac:dyDescent="0.25">
      <c r="C3962" s="17"/>
    </row>
    <row r="3963" spans="3:3" x14ac:dyDescent="0.25">
      <c r="C3963" s="17"/>
    </row>
    <row r="3964" spans="3:3" x14ac:dyDescent="0.25">
      <c r="C3964" s="17"/>
    </row>
    <row r="3965" spans="3:3" x14ac:dyDescent="0.25">
      <c r="C3965" s="17"/>
    </row>
    <row r="3966" spans="3:3" x14ac:dyDescent="0.25">
      <c r="C3966" s="17"/>
    </row>
    <row r="3967" spans="3:3" x14ac:dyDescent="0.25">
      <c r="C3967" s="17"/>
    </row>
    <row r="3968" spans="3:3" x14ac:dyDescent="0.25">
      <c r="C3968" s="17"/>
    </row>
    <row r="3969" spans="3:3" x14ac:dyDescent="0.25">
      <c r="C3969" s="17"/>
    </row>
    <row r="3970" spans="3:3" x14ac:dyDescent="0.25">
      <c r="C3970" s="17"/>
    </row>
    <row r="3971" spans="3:3" x14ac:dyDescent="0.25">
      <c r="C3971" s="17"/>
    </row>
    <row r="3972" spans="3:3" x14ac:dyDescent="0.25">
      <c r="C3972" s="17"/>
    </row>
    <row r="3973" spans="3:3" x14ac:dyDescent="0.25">
      <c r="C3973" s="17"/>
    </row>
    <row r="3974" spans="3:3" x14ac:dyDescent="0.25">
      <c r="C3974" s="17"/>
    </row>
    <row r="3975" spans="3:3" x14ac:dyDescent="0.25">
      <c r="C3975" s="17"/>
    </row>
    <row r="3976" spans="3:3" x14ac:dyDescent="0.25">
      <c r="C3976" s="17"/>
    </row>
    <row r="3977" spans="3:3" x14ac:dyDescent="0.25">
      <c r="C3977" s="17"/>
    </row>
    <row r="3978" spans="3:3" x14ac:dyDescent="0.25">
      <c r="C3978" s="17"/>
    </row>
    <row r="3979" spans="3:3" x14ac:dyDescent="0.25">
      <c r="C3979" s="17"/>
    </row>
    <row r="3980" spans="3:3" x14ac:dyDescent="0.25">
      <c r="C3980" s="17"/>
    </row>
    <row r="3981" spans="3:3" x14ac:dyDescent="0.25">
      <c r="C3981" s="17"/>
    </row>
    <row r="3982" spans="3:3" x14ac:dyDescent="0.25">
      <c r="C3982" s="17"/>
    </row>
    <row r="3983" spans="3:3" x14ac:dyDescent="0.25">
      <c r="C3983" s="17"/>
    </row>
    <row r="3984" spans="3:3" x14ac:dyDescent="0.25">
      <c r="C3984" s="17"/>
    </row>
    <row r="3985" spans="3:3" x14ac:dyDescent="0.25">
      <c r="C3985" s="17"/>
    </row>
    <row r="3986" spans="3:3" x14ac:dyDescent="0.25">
      <c r="C3986" s="17"/>
    </row>
    <row r="3987" spans="3:3" x14ac:dyDescent="0.25">
      <c r="C3987" s="17"/>
    </row>
    <row r="3988" spans="3:3" x14ac:dyDescent="0.25">
      <c r="C3988" s="17"/>
    </row>
    <row r="3989" spans="3:3" x14ac:dyDescent="0.25">
      <c r="C3989" s="17"/>
    </row>
    <row r="3990" spans="3:3" x14ac:dyDescent="0.25">
      <c r="C3990" s="17"/>
    </row>
    <row r="3991" spans="3:3" x14ac:dyDescent="0.25">
      <c r="C3991" s="17"/>
    </row>
    <row r="3992" spans="3:3" x14ac:dyDescent="0.25">
      <c r="C3992" s="17"/>
    </row>
    <row r="3993" spans="3:3" x14ac:dyDescent="0.25">
      <c r="C3993" s="17"/>
    </row>
    <row r="3994" spans="3:3" x14ac:dyDescent="0.25">
      <c r="C3994" s="17"/>
    </row>
    <row r="3995" spans="3:3" x14ac:dyDescent="0.25">
      <c r="C3995" s="17"/>
    </row>
    <row r="3996" spans="3:3" x14ac:dyDescent="0.25">
      <c r="C3996" s="17"/>
    </row>
    <row r="3997" spans="3:3" x14ac:dyDescent="0.25">
      <c r="C3997" s="17"/>
    </row>
    <row r="3998" spans="3:3" x14ac:dyDescent="0.25">
      <c r="C3998" s="17"/>
    </row>
    <row r="3999" spans="3:3" x14ac:dyDescent="0.25">
      <c r="C3999" s="17"/>
    </row>
    <row r="4000" spans="3:3" x14ac:dyDescent="0.25">
      <c r="C4000" s="17"/>
    </row>
    <row r="4001" spans="3:3" x14ac:dyDescent="0.25">
      <c r="C4001" s="17"/>
    </row>
    <row r="4002" spans="3:3" x14ac:dyDescent="0.25">
      <c r="C4002" s="17"/>
    </row>
    <row r="4003" spans="3:3" x14ac:dyDescent="0.25">
      <c r="C4003" s="17"/>
    </row>
    <row r="4004" spans="3:3" x14ac:dyDescent="0.25">
      <c r="C4004" s="17"/>
    </row>
    <row r="4005" spans="3:3" x14ac:dyDescent="0.25">
      <c r="C4005" s="17"/>
    </row>
    <row r="4006" spans="3:3" x14ac:dyDescent="0.25">
      <c r="C4006" s="17"/>
    </row>
    <row r="4007" spans="3:3" x14ac:dyDescent="0.25">
      <c r="C4007" s="17"/>
    </row>
    <row r="4008" spans="3:3" x14ac:dyDescent="0.25">
      <c r="C4008" s="17"/>
    </row>
    <row r="4009" spans="3:3" x14ac:dyDescent="0.25">
      <c r="C4009" s="17"/>
    </row>
    <row r="4010" spans="3:3" x14ac:dyDescent="0.25">
      <c r="C4010" s="17"/>
    </row>
    <row r="4011" spans="3:3" x14ac:dyDescent="0.25">
      <c r="C4011" s="17"/>
    </row>
    <row r="4012" spans="3:3" x14ac:dyDescent="0.25">
      <c r="C4012" s="17"/>
    </row>
    <row r="4013" spans="3:3" x14ac:dyDescent="0.25">
      <c r="C4013" s="17"/>
    </row>
    <row r="4014" spans="3:3" x14ac:dyDescent="0.25">
      <c r="C4014" s="17"/>
    </row>
    <row r="4015" spans="3:3" x14ac:dyDescent="0.25">
      <c r="C4015" s="17"/>
    </row>
    <row r="4016" spans="3:3" x14ac:dyDescent="0.25">
      <c r="C4016" s="17"/>
    </row>
    <row r="4017" spans="3:3" x14ac:dyDescent="0.25">
      <c r="C4017" s="17"/>
    </row>
    <row r="4018" spans="3:3" x14ac:dyDescent="0.25">
      <c r="C4018" s="17"/>
    </row>
    <row r="4019" spans="3:3" x14ac:dyDescent="0.25">
      <c r="C4019" s="17"/>
    </row>
    <row r="4020" spans="3:3" x14ac:dyDescent="0.25">
      <c r="C4020" s="17"/>
    </row>
    <row r="4021" spans="3:3" x14ac:dyDescent="0.25">
      <c r="C4021" s="17"/>
    </row>
    <row r="4022" spans="3:3" x14ac:dyDescent="0.25">
      <c r="C4022" s="17"/>
    </row>
    <row r="4023" spans="3:3" x14ac:dyDescent="0.25">
      <c r="C4023" s="17"/>
    </row>
    <row r="4024" spans="3:3" x14ac:dyDescent="0.25">
      <c r="C4024" s="17"/>
    </row>
    <row r="4025" spans="3:3" x14ac:dyDescent="0.25">
      <c r="C4025" s="17"/>
    </row>
    <row r="4026" spans="3:3" x14ac:dyDescent="0.25">
      <c r="C4026" s="17"/>
    </row>
    <row r="4027" spans="3:3" x14ac:dyDescent="0.25">
      <c r="C4027" s="17"/>
    </row>
    <row r="4028" spans="3:3" x14ac:dyDescent="0.25">
      <c r="C4028" s="17"/>
    </row>
    <row r="4029" spans="3:3" x14ac:dyDescent="0.25">
      <c r="C4029" s="17"/>
    </row>
    <row r="4030" spans="3:3" x14ac:dyDescent="0.25">
      <c r="C4030" s="17"/>
    </row>
    <row r="4031" spans="3:3" x14ac:dyDescent="0.25">
      <c r="C4031" s="17"/>
    </row>
    <row r="4032" spans="3:3" x14ac:dyDescent="0.25">
      <c r="C4032" s="17"/>
    </row>
    <row r="4033" spans="3:3" x14ac:dyDescent="0.25">
      <c r="C4033" s="17"/>
    </row>
    <row r="4034" spans="3:3" x14ac:dyDescent="0.25">
      <c r="C4034" s="17"/>
    </row>
    <row r="4035" spans="3:3" x14ac:dyDescent="0.25">
      <c r="C4035" s="17"/>
    </row>
    <row r="4036" spans="3:3" x14ac:dyDescent="0.25">
      <c r="C4036" s="17"/>
    </row>
    <row r="4037" spans="3:3" x14ac:dyDescent="0.25">
      <c r="C4037" s="17"/>
    </row>
    <row r="4038" spans="3:3" x14ac:dyDescent="0.25">
      <c r="C4038" s="17"/>
    </row>
    <row r="4039" spans="3:3" x14ac:dyDescent="0.25">
      <c r="C4039" s="17"/>
    </row>
    <row r="4040" spans="3:3" x14ac:dyDescent="0.25">
      <c r="C4040" s="17"/>
    </row>
    <row r="4041" spans="3:3" x14ac:dyDescent="0.25">
      <c r="C4041" s="17"/>
    </row>
    <row r="4042" spans="3:3" x14ac:dyDescent="0.25">
      <c r="C4042" s="17"/>
    </row>
    <row r="4043" spans="3:3" x14ac:dyDescent="0.25">
      <c r="C4043" s="17"/>
    </row>
    <row r="4044" spans="3:3" x14ac:dyDescent="0.25">
      <c r="C4044" s="17"/>
    </row>
    <row r="4045" spans="3:3" x14ac:dyDescent="0.25">
      <c r="C4045" s="17"/>
    </row>
    <row r="4046" spans="3:3" x14ac:dyDescent="0.25">
      <c r="C4046" s="17"/>
    </row>
    <row r="4047" spans="3:3" x14ac:dyDescent="0.25">
      <c r="C4047" s="17"/>
    </row>
    <row r="4048" spans="3:3" x14ac:dyDescent="0.25">
      <c r="C4048" s="17"/>
    </row>
    <row r="4049" spans="3:3" x14ac:dyDescent="0.25">
      <c r="C4049" s="17"/>
    </row>
    <row r="4050" spans="3:3" x14ac:dyDescent="0.25">
      <c r="C4050" s="17"/>
    </row>
    <row r="4051" spans="3:3" x14ac:dyDescent="0.25">
      <c r="C4051" s="17"/>
    </row>
    <row r="4052" spans="3:3" x14ac:dyDescent="0.25">
      <c r="C4052" s="17"/>
    </row>
    <row r="4053" spans="3:3" x14ac:dyDescent="0.25">
      <c r="C4053" s="17"/>
    </row>
    <row r="4054" spans="3:3" x14ac:dyDescent="0.25">
      <c r="C4054" s="17"/>
    </row>
    <row r="4055" spans="3:3" x14ac:dyDescent="0.25">
      <c r="C4055" s="17"/>
    </row>
    <row r="4056" spans="3:3" x14ac:dyDescent="0.25">
      <c r="C4056" s="17"/>
    </row>
    <row r="4057" spans="3:3" x14ac:dyDescent="0.25">
      <c r="C4057" s="17"/>
    </row>
    <row r="4058" spans="3:3" x14ac:dyDescent="0.25">
      <c r="C4058" s="17"/>
    </row>
    <row r="4059" spans="3:3" x14ac:dyDescent="0.25">
      <c r="C4059" s="17"/>
    </row>
    <row r="4060" spans="3:3" x14ac:dyDescent="0.25">
      <c r="C4060" s="17"/>
    </row>
    <row r="4061" spans="3:3" x14ac:dyDescent="0.25">
      <c r="C4061" s="17"/>
    </row>
    <row r="4062" spans="3:3" x14ac:dyDescent="0.25">
      <c r="C4062" s="17"/>
    </row>
    <row r="4063" spans="3:3" x14ac:dyDescent="0.25">
      <c r="C4063" s="17"/>
    </row>
    <row r="4064" spans="3:3" x14ac:dyDescent="0.25">
      <c r="C4064" s="17"/>
    </row>
    <row r="4065" spans="3:3" x14ac:dyDescent="0.25">
      <c r="C4065" s="17"/>
    </row>
    <row r="4066" spans="3:3" x14ac:dyDescent="0.25">
      <c r="C4066" s="17"/>
    </row>
    <row r="4067" spans="3:3" x14ac:dyDescent="0.25">
      <c r="C4067" s="17"/>
    </row>
    <row r="4068" spans="3:3" x14ac:dyDescent="0.25">
      <c r="C4068" s="17"/>
    </row>
    <row r="4069" spans="3:3" x14ac:dyDescent="0.25">
      <c r="C4069" s="17"/>
    </row>
    <row r="4070" spans="3:3" x14ac:dyDescent="0.25">
      <c r="C4070" s="17"/>
    </row>
    <row r="4071" spans="3:3" x14ac:dyDescent="0.25">
      <c r="C4071" s="17"/>
    </row>
    <row r="4072" spans="3:3" x14ac:dyDescent="0.25">
      <c r="C4072" s="17"/>
    </row>
    <row r="4073" spans="3:3" x14ac:dyDescent="0.25">
      <c r="C4073" s="17"/>
    </row>
    <row r="4074" spans="3:3" x14ac:dyDescent="0.25">
      <c r="C4074" s="17"/>
    </row>
    <row r="4075" spans="3:3" x14ac:dyDescent="0.25">
      <c r="C4075" s="17"/>
    </row>
    <row r="4076" spans="3:3" x14ac:dyDescent="0.25">
      <c r="C4076" s="17"/>
    </row>
    <row r="4077" spans="3:3" x14ac:dyDescent="0.25">
      <c r="C4077" s="17"/>
    </row>
    <row r="4078" spans="3:3" x14ac:dyDescent="0.25">
      <c r="C4078" s="17"/>
    </row>
    <row r="4079" spans="3:3" x14ac:dyDescent="0.25">
      <c r="C4079" s="17"/>
    </row>
    <row r="4080" spans="3:3" x14ac:dyDescent="0.25">
      <c r="C4080" s="17"/>
    </row>
    <row r="4081" spans="3:3" x14ac:dyDescent="0.25">
      <c r="C4081" s="17"/>
    </row>
    <row r="4082" spans="3:3" x14ac:dyDescent="0.25">
      <c r="C4082" s="17"/>
    </row>
    <row r="4083" spans="3:3" x14ac:dyDescent="0.25">
      <c r="C4083" s="17"/>
    </row>
    <row r="4084" spans="3:3" x14ac:dyDescent="0.25">
      <c r="C4084" s="17"/>
    </row>
    <row r="4085" spans="3:3" x14ac:dyDescent="0.25">
      <c r="C4085" s="17"/>
    </row>
    <row r="4086" spans="3:3" x14ac:dyDescent="0.25">
      <c r="C4086" s="17"/>
    </row>
    <row r="4087" spans="3:3" x14ac:dyDescent="0.25">
      <c r="C4087" s="17"/>
    </row>
    <row r="4088" spans="3:3" x14ac:dyDescent="0.25">
      <c r="C4088" s="17"/>
    </row>
    <row r="4089" spans="3:3" x14ac:dyDescent="0.25">
      <c r="C4089" s="17"/>
    </row>
    <row r="4090" spans="3:3" x14ac:dyDescent="0.25">
      <c r="C4090" s="17"/>
    </row>
    <row r="4091" spans="3:3" x14ac:dyDescent="0.25">
      <c r="C4091" s="17"/>
    </row>
    <row r="4092" spans="3:3" x14ac:dyDescent="0.25">
      <c r="C4092" s="17"/>
    </row>
    <row r="4093" spans="3:3" x14ac:dyDescent="0.25">
      <c r="C4093" s="17"/>
    </row>
    <row r="4094" spans="3:3" x14ac:dyDescent="0.25">
      <c r="C4094" s="17"/>
    </row>
    <row r="4095" spans="3:3" x14ac:dyDescent="0.25">
      <c r="C4095" s="17"/>
    </row>
    <row r="4096" spans="3:3" x14ac:dyDescent="0.25">
      <c r="C4096" s="17"/>
    </row>
    <row r="4097" spans="3:3" x14ac:dyDescent="0.25">
      <c r="C4097" s="17"/>
    </row>
    <row r="4098" spans="3:3" x14ac:dyDescent="0.25">
      <c r="C4098" s="17"/>
    </row>
    <row r="4099" spans="3:3" x14ac:dyDescent="0.25">
      <c r="C4099" s="17"/>
    </row>
    <row r="4100" spans="3:3" x14ac:dyDescent="0.25">
      <c r="C4100" s="17"/>
    </row>
    <row r="4101" spans="3:3" x14ac:dyDescent="0.25">
      <c r="C4101" s="17"/>
    </row>
    <row r="4102" spans="3:3" x14ac:dyDescent="0.25">
      <c r="C4102" s="17"/>
    </row>
    <row r="4103" spans="3:3" x14ac:dyDescent="0.25">
      <c r="C4103" s="17"/>
    </row>
    <row r="4104" spans="3:3" x14ac:dyDescent="0.25">
      <c r="C4104" s="17"/>
    </row>
    <row r="4105" spans="3:3" x14ac:dyDescent="0.25">
      <c r="C4105" s="17"/>
    </row>
    <row r="4106" spans="3:3" x14ac:dyDescent="0.25">
      <c r="C4106" s="17"/>
    </row>
    <row r="4107" spans="3:3" x14ac:dyDescent="0.25">
      <c r="C4107" s="17"/>
    </row>
    <row r="4108" spans="3:3" x14ac:dyDescent="0.25">
      <c r="C4108" s="17"/>
    </row>
    <row r="4109" spans="3:3" x14ac:dyDescent="0.25">
      <c r="C4109" s="17"/>
    </row>
    <row r="4110" spans="3:3" x14ac:dyDescent="0.25">
      <c r="C4110" s="17"/>
    </row>
    <row r="4111" spans="3:3" x14ac:dyDescent="0.25">
      <c r="C4111" s="17"/>
    </row>
    <row r="4112" spans="3:3" x14ac:dyDescent="0.25">
      <c r="C4112" s="17"/>
    </row>
    <row r="4113" spans="3:3" x14ac:dyDescent="0.25">
      <c r="C4113" s="17"/>
    </row>
    <row r="4114" spans="3:3" x14ac:dyDescent="0.25">
      <c r="C4114" s="17"/>
    </row>
    <row r="4115" spans="3:3" x14ac:dyDescent="0.25">
      <c r="C4115" s="17"/>
    </row>
    <row r="4116" spans="3:3" x14ac:dyDescent="0.25">
      <c r="C4116" s="17"/>
    </row>
    <row r="4117" spans="3:3" x14ac:dyDescent="0.25">
      <c r="C4117" s="17"/>
    </row>
    <row r="4118" spans="3:3" x14ac:dyDescent="0.25">
      <c r="C4118" s="17"/>
    </row>
    <row r="4119" spans="3:3" x14ac:dyDescent="0.25">
      <c r="C4119" s="17"/>
    </row>
    <row r="4120" spans="3:3" x14ac:dyDescent="0.25">
      <c r="C4120" s="17"/>
    </row>
    <row r="4121" spans="3:3" x14ac:dyDescent="0.25">
      <c r="C4121" s="17"/>
    </row>
    <row r="4122" spans="3:3" x14ac:dyDescent="0.25">
      <c r="C4122" s="17"/>
    </row>
    <row r="4123" spans="3:3" x14ac:dyDescent="0.25">
      <c r="C4123" s="17"/>
    </row>
    <row r="4124" spans="3:3" x14ac:dyDescent="0.25">
      <c r="C4124" s="17"/>
    </row>
    <row r="4125" spans="3:3" x14ac:dyDescent="0.25">
      <c r="C4125" s="17"/>
    </row>
    <row r="4126" spans="3:3" x14ac:dyDescent="0.25">
      <c r="C4126" s="17"/>
    </row>
    <row r="4127" spans="3:3" x14ac:dyDescent="0.25">
      <c r="C4127" s="17"/>
    </row>
    <row r="4128" spans="3:3" x14ac:dyDescent="0.25">
      <c r="C4128" s="17"/>
    </row>
    <row r="4129" spans="3:3" x14ac:dyDescent="0.25">
      <c r="C4129" s="17"/>
    </row>
    <row r="4130" spans="3:3" x14ac:dyDescent="0.25">
      <c r="C4130" s="17"/>
    </row>
    <row r="4131" spans="3:3" x14ac:dyDescent="0.25">
      <c r="C4131" s="17"/>
    </row>
    <row r="4132" spans="3:3" x14ac:dyDescent="0.25">
      <c r="C4132" s="17"/>
    </row>
    <row r="4133" spans="3:3" x14ac:dyDescent="0.25">
      <c r="C4133" s="17"/>
    </row>
    <row r="4134" spans="3:3" x14ac:dyDescent="0.25">
      <c r="C4134" s="17"/>
    </row>
    <row r="4135" spans="3:3" x14ac:dyDescent="0.25">
      <c r="C4135" s="17"/>
    </row>
    <row r="4136" spans="3:3" x14ac:dyDescent="0.25">
      <c r="C4136" s="17"/>
    </row>
    <row r="4137" spans="3:3" x14ac:dyDescent="0.25">
      <c r="C4137" s="17"/>
    </row>
    <row r="4138" spans="3:3" x14ac:dyDescent="0.25">
      <c r="C4138" s="17"/>
    </row>
    <row r="4139" spans="3:3" x14ac:dyDescent="0.25">
      <c r="C4139" s="17"/>
    </row>
    <row r="4140" spans="3:3" x14ac:dyDescent="0.25">
      <c r="C4140" s="17"/>
    </row>
    <row r="4141" spans="3:3" x14ac:dyDescent="0.25">
      <c r="C4141" s="17"/>
    </row>
    <row r="4142" spans="3:3" x14ac:dyDescent="0.25">
      <c r="C4142" s="17"/>
    </row>
    <row r="4143" spans="3:3" x14ac:dyDescent="0.25">
      <c r="C4143" s="17"/>
    </row>
    <row r="4144" spans="3:3" x14ac:dyDescent="0.25">
      <c r="C4144" s="17"/>
    </row>
    <row r="4145" spans="3:3" x14ac:dyDescent="0.25">
      <c r="C4145" s="17"/>
    </row>
    <row r="4146" spans="3:3" x14ac:dyDescent="0.25">
      <c r="C4146" s="17"/>
    </row>
    <row r="4147" spans="3:3" x14ac:dyDescent="0.25">
      <c r="C4147" s="17"/>
    </row>
    <row r="4148" spans="3:3" x14ac:dyDescent="0.25">
      <c r="C4148" s="17"/>
    </row>
    <row r="4149" spans="3:3" x14ac:dyDescent="0.25">
      <c r="C4149" s="17"/>
    </row>
    <row r="4150" spans="3:3" x14ac:dyDescent="0.25">
      <c r="C4150" s="17"/>
    </row>
    <row r="4151" spans="3:3" x14ac:dyDescent="0.25">
      <c r="C4151" s="17"/>
    </row>
    <row r="4152" spans="3:3" x14ac:dyDescent="0.25">
      <c r="C4152" s="17"/>
    </row>
    <row r="4153" spans="3:3" x14ac:dyDescent="0.25">
      <c r="C4153" s="17"/>
    </row>
    <row r="4154" spans="3:3" x14ac:dyDescent="0.25">
      <c r="C4154" s="17"/>
    </row>
    <row r="4155" spans="3:3" x14ac:dyDescent="0.25">
      <c r="C4155" s="17"/>
    </row>
    <row r="4156" spans="3:3" x14ac:dyDescent="0.25">
      <c r="C4156" s="17"/>
    </row>
    <row r="4157" spans="3:3" x14ac:dyDescent="0.25">
      <c r="C4157" s="17"/>
    </row>
    <row r="4158" spans="3:3" x14ac:dyDescent="0.25">
      <c r="C4158" s="17"/>
    </row>
    <row r="4159" spans="3:3" x14ac:dyDescent="0.25">
      <c r="C4159" s="17"/>
    </row>
    <row r="4160" spans="3:3" x14ac:dyDescent="0.25">
      <c r="C4160" s="17"/>
    </row>
    <row r="4161" spans="3:3" x14ac:dyDescent="0.25">
      <c r="C4161" s="17"/>
    </row>
    <row r="4162" spans="3:3" x14ac:dyDescent="0.25">
      <c r="C4162" s="17"/>
    </row>
    <row r="4163" spans="3:3" x14ac:dyDescent="0.25">
      <c r="C4163" s="17"/>
    </row>
    <row r="4164" spans="3:3" x14ac:dyDescent="0.25">
      <c r="C4164" s="17"/>
    </row>
    <row r="4165" spans="3:3" x14ac:dyDescent="0.25">
      <c r="C4165" s="17"/>
    </row>
    <row r="4166" spans="3:3" x14ac:dyDescent="0.25">
      <c r="C4166" s="17"/>
    </row>
    <row r="4167" spans="3:3" x14ac:dyDescent="0.25">
      <c r="C4167" s="17"/>
    </row>
    <row r="4168" spans="3:3" x14ac:dyDescent="0.25">
      <c r="C4168" s="17"/>
    </row>
    <row r="4169" spans="3:3" x14ac:dyDescent="0.25">
      <c r="C4169" s="17"/>
    </row>
    <row r="4170" spans="3:3" x14ac:dyDescent="0.25">
      <c r="C4170" s="17"/>
    </row>
    <row r="4171" spans="3:3" x14ac:dyDescent="0.25">
      <c r="C4171" s="17"/>
    </row>
    <row r="4172" spans="3:3" x14ac:dyDescent="0.25">
      <c r="C4172" s="17"/>
    </row>
    <row r="4173" spans="3:3" x14ac:dyDescent="0.25">
      <c r="C4173" s="17"/>
    </row>
    <row r="4174" spans="3:3" x14ac:dyDescent="0.25">
      <c r="C4174" s="17"/>
    </row>
    <row r="4175" spans="3:3" x14ac:dyDescent="0.25">
      <c r="C4175" s="17"/>
    </row>
    <row r="4176" spans="3:3" x14ac:dyDescent="0.25">
      <c r="C4176" s="17"/>
    </row>
    <row r="4177" spans="3:3" x14ac:dyDescent="0.25">
      <c r="C4177" s="17"/>
    </row>
    <row r="4178" spans="3:3" x14ac:dyDescent="0.25">
      <c r="C4178" s="17"/>
    </row>
    <row r="4179" spans="3:3" x14ac:dyDescent="0.25">
      <c r="C4179" s="17"/>
    </row>
    <row r="4180" spans="3:3" x14ac:dyDescent="0.25">
      <c r="C4180" s="17"/>
    </row>
    <row r="4181" spans="3:3" x14ac:dyDescent="0.25">
      <c r="C4181" s="17"/>
    </row>
    <row r="4182" spans="3:3" x14ac:dyDescent="0.25">
      <c r="C4182" s="17"/>
    </row>
    <row r="4183" spans="3:3" x14ac:dyDescent="0.25">
      <c r="C4183" s="17"/>
    </row>
    <row r="4184" spans="3:3" x14ac:dyDescent="0.25">
      <c r="C4184" s="17"/>
    </row>
    <row r="4185" spans="3:3" x14ac:dyDescent="0.25">
      <c r="C4185" s="17"/>
    </row>
    <row r="4186" spans="3:3" x14ac:dyDescent="0.25">
      <c r="C4186" s="17"/>
    </row>
    <row r="4187" spans="3:3" x14ac:dyDescent="0.25">
      <c r="C4187" s="17"/>
    </row>
    <row r="4188" spans="3:3" x14ac:dyDescent="0.25">
      <c r="C4188" s="17"/>
    </row>
    <row r="4189" spans="3:3" x14ac:dyDescent="0.25">
      <c r="C4189" s="17"/>
    </row>
    <row r="4190" spans="3:3" x14ac:dyDescent="0.25">
      <c r="C4190" s="17"/>
    </row>
    <row r="4191" spans="3:3" x14ac:dyDescent="0.25">
      <c r="C4191" s="17"/>
    </row>
    <row r="4192" spans="3:3" x14ac:dyDescent="0.25">
      <c r="C4192" s="17"/>
    </row>
    <row r="4193" spans="3:3" x14ac:dyDescent="0.25">
      <c r="C4193" s="17"/>
    </row>
    <row r="4194" spans="3:3" x14ac:dyDescent="0.25">
      <c r="C4194" s="17"/>
    </row>
    <row r="4195" spans="3:3" x14ac:dyDescent="0.25">
      <c r="C4195" s="17"/>
    </row>
    <row r="4196" spans="3:3" x14ac:dyDescent="0.25">
      <c r="C4196" s="17"/>
    </row>
    <row r="4197" spans="3:3" x14ac:dyDescent="0.25">
      <c r="C4197" s="17"/>
    </row>
    <row r="4198" spans="3:3" x14ac:dyDescent="0.25">
      <c r="C4198" s="17"/>
    </row>
    <row r="4199" spans="3:3" x14ac:dyDescent="0.25">
      <c r="C4199" s="17"/>
    </row>
    <row r="4200" spans="3:3" x14ac:dyDescent="0.25">
      <c r="C4200" s="17"/>
    </row>
    <row r="4201" spans="3:3" x14ac:dyDescent="0.25">
      <c r="C4201" s="17"/>
    </row>
    <row r="4202" spans="3:3" x14ac:dyDescent="0.25">
      <c r="C4202" s="17"/>
    </row>
    <row r="4203" spans="3:3" x14ac:dyDescent="0.25">
      <c r="C4203" s="17"/>
    </row>
    <row r="4204" spans="3:3" x14ac:dyDescent="0.25">
      <c r="C4204" s="17"/>
    </row>
    <row r="4205" spans="3:3" x14ac:dyDescent="0.25">
      <c r="C4205" s="17"/>
    </row>
    <row r="4206" spans="3:3" x14ac:dyDescent="0.25">
      <c r="C4206" s="17"/>
    </row>
    <row r="4207" spans="3:3" x14ac:dyDescent="0.25">
      <c r="C4207" s="17"/>
    </row>
    <row r="4208" spans="3:3" x14ac:dyDescent="0.25">
      <c r="C4208" s="17"/>
    </row>
    <row r="4209" spans="3:3" x14ac:dyDescent="0.25">
      <c r="C4209" s="17"/>
    </row>
    <row r="4210" spans="3:3" x14ac:dyDescent="0.25">
      <c r="C4210" s="17"/>
    </row>
    <row r="4211" spans="3:3" x14ac:dyDescent="0.25">
      <c r="C4211" s="17"/>
    </row>
    <row r="4212" spans="3:3" x14ac:dyDescent="0.25">
      <c r="C4212" s="17"/>
    </row>
    <row r="4213" spans="3:3" x14ac:dyDescent="0.25">
      <c r="C4213" s="17"/>
    </row>
    <row r="4214" spans="3:3" x14ac:dyDescent="0.25">
      <c r="C4214" s="17"/>
    </row>
    <row r="4215" spans="3:3" x14ac:dyDescent="0.25">
      <c r="C4215" s="17"/>
    </row>
    <row r="4216" spans="3:3" x14ac:dyDescent="0.25">
      <c r="C4216" s="17"/>
    </row>
    <row r="4217" spans="3:3" x14ac:dyDescent="0.25">
      <c r="C4217" s="17"/>
    </row>
    <row r="4218" spans="3:3" x14ac:dyDescent="0.25">
      <c r="C4218" s="17"/>
    </row>
    <row r="4219" spans="3:3" x14ac:dyDescent="0.25">
      <c r="C4219" s="17"/>
    </row>
    <row r="4220" spans="3:3" x14ac:dyDescent="0.25">
      <c r="C4220" s="17"/>
    </row>
    <row r="4221" spans="3:3" x14ac:dyDescent="0.25">
      <c r="C4221" s="17"/>
    </row>
    <row r="4222" spans="3:3" x14ac:dyDescent="0.25">
      <c r="C4222" s="17"/>
    </row>
    <row r="4223" spans="3:3" x14ac:dyDescent="0.25">
      <c r="C4223" s="17"/>
    </row>
    <row r="4224" spans="3:3" x14ac:dyDescent="0.25">
      <c r="C4224" s="17"/>
    </row>
    <row r="4225" spans="3:3" x14ac:dyDescent="0.25">
      <c r="C4225" s="17"/>
    </row>
    <row r="4226" spans="3:3" x14ac:dyDescent="0.25">
      <c r="C4226" s="17"/>
    </row>
    <row r="4227" spans="3:3" x14ac:dyDescent="0.25">
      <c r="C4227" s="17"/>
    </row>
    <row r="4228" spans="3:3" x14ac:dyDescent="0.25">
      <c r="C4228" s="17"/>
    </row>
    <row r="4229" spans="3:3" x14ac:dyDescent="0.25">
      <c r="C4229" s="17"/>
    </row>
    <row r="4230" spans="3:3" x14ac:dyDescent="0.25">
      <c r="C4230" s="17"/>
    </row>
    <row r="4231" spans="3:3" x14ac:dyDescent="0.25">
      <c r="C4231" s="17"/>
    </row>
    <row r="4232" spans="3:3" x14ac:dyDescent="0.25">
      <c r="C4232" s="17"/>
    </row>
    <row r="4233" spans="3:3" x14ac:dyDescent="0.25">
      <c r="C4233" s="17"/>
    </row>
    <row r="4234" spans="3:3" x14ac:dyDescent="0.25">
      <c r="C4234" s="17"/>
    </row>
    <row r="4235" spans="3:3" x14ac:dyDescent="0.25">
      <c r="C4235" s="17"/>
    </row>
    <row r="4236" spans="3:3" x14ac:dyDescent="0.25">
      <c r="C4236" s="17"/>
    </row>
    <row r="4237" spans="3:3" x14ac:dyDescent="0.25">
      <c r="C4237" s="17"/>
    </row>
    <row r="4238" spans="3:3" x14ac:dyDescent="0.25">
      <c r="C4238" s="17"/>
    </row>
    <row r="4239" spans="3:3" x14ac:dyDescent="0.25">
      <c r="C4239" s="17"/>
    </row>
    <row r="4240" spans="3:3" x14ac:dyDescent="0.25">
      <c r="C4240" s="17"/>
    </row>
    <row r="4241" spans="3:3" x14ac:dyDescent="0.25">
      <c r="C4241" s="17"/>
    </row>
    <row r="4242" spans="3:3" x14ac:dyDescent="0.25">
      <c r="C4242" s="17"/>
    </row>
    <row r="4243" spans="3:3" x14ac:dyDescent="0.25">
      <c r="C4243" s="17"/>
    </row>
    <row r="4244" spans="3:3" x14ac:dyDescent="0.25">
      <c r="C4244" s="17"/>
    </row>
    <row r="4245" spans="3:3" x14ac:dyDescent="0.25">
      <c r="C4245" s="17"/>
    </row>
    <row r="4246" spans="3:3" x14ac:dyDescent="0.25">
      <c r="C4246" s="17"/>
    </row>
    <row r="4247" spans="3:3" x14ac:dyDescent="0.25">
      <c r="C4247" s="17"/>
    </row>
    <row r="4248" spans="3:3" x14ac:dyDescent="0.25">
      <c r="C4248" s="17"/>
    </row>
    <row r="4249" spans="3:3" x14ac:dyDescent="0.25">
      <c r="C4249" s="17"/>
    </row>
    <row r="4250" spans="3:3" x14ac:dyDescent="0.25">
      <c r="C4250" s="17"/>
    </row>
    <row r="4251" spans="3:3" x14ac:dyDescent="0.25">
      <c r="C4251" s="17"/>
    </row>
    <row r="4252" spans="3:3" x14ac:dyDescent="0.25">
      <c r="C4252" s="17"/>
    </row>
    <row r="4253" spans="3:3" x14ac:dyDescent="0.25">
      <c r="C4253" s="17"/>
    </row>
    <row r="4254" spans="3:3" x14ac:dyDescent="0.25">
      <c r="C4254" s="17"/>
    </row>
    <row r="4255" spans="3:3" x14ac:dyDescent="0.25">
      <c r="C4255" s="17"/>
    </row>
    <row r="4256" spans="3:3" x14ac:dyDescent="0.25">
      <c r="C4256" s="17"/>
    </row>
    <row r="4257" spans="3:3" x14ac:dyDescent="0.25">
      <c r="C4257" s="17"/>
    </row>
    <row r="4258" spans="3:3" x14ac:dyDescent="0.25">
      <c r="C4258" s="17"/>
    </row>
    <row r="4259" spans="3:3" x14ac:dyDescent="0.25">
      <c r="C4259" s="17"/>
    </row>
    <row r="4260" spans="3:3" x14ac:dyDescent="0.25">
      <c r="C4260" s="17"/>
    </row>
    <row r="4261" spans="3:3" x14ac:dyDescent="0.25">
      <c r="C4261" s="17"/>
    </row>
    <row r="4262" spans="3:3" x14ac:dyDescent="0.25">
      <c r="C4262" s="17"/>
    </row>
    <row r="4263" spans="3:3" x14ac:dyDescent="0.25">
      <c r="C4263" s="17"/>
    </row>
    <row r="4264" spans="3:3" x14ac:dyDescent="0.25">
      <c r="C4264" s="17"/>
    </row>
    <row r="4265" spans="3:3" x14ac:dyDescent="0.25">
      <c r="C4265" s="17"/>
    </row>
    <row r="4266" spans="3:3" x14ac:dyDescent="0.25">
      <c r="C4266" s="17"/>
    </row>
    <row r="4267" spans="3:3" x14ac:dyDescent="0.25">
      <c r="C4267" s="17"/>
    </row>
    <row r="4268" spans="3:3" x14ac:dyDescent="0.25">
      <c r="C4268" s="17"/>
    </row>
    <row r="4269" spans="3:3" x14ac:dyDescent="0.25">
      <c r="C4269" s="17"/>
    </row>
    <row r="4270" spans="3:3" x14ac:dyDescent="0.25">
      <c r="C4270" s="17"/>
    </row>
    <row r="4271" spans="3:3" x14ac:dyDescent="0.25">
      <c r="C4271" s="17"/>
    </row>
    <row r="4272" spans="3:3" x14ac:dyDescent="0.25">
      <c r="C4272" s="17"/>
    </row>
    <row r="4273" spans="3:3" x14ac:dyDescent="0.25">
      <c r="C4273" s="17"/>
    </row>
    <row r="4274" spans="3:3" x14ac:dyDescent="0.25">
      <c r="C4274" s="17"/>
    </row>
    <row r="4275" spans="3:3" x14ac:dyDescent="0.25">
      <c r="C4275" s="17"/>
    </row>
    <row r="4276" spans="3:3" x14ac:dyDescent="0.25">
      <c r="C4276" s="17"/>
    </row>
    <row r="4277" spans="3:3" x14ac:dyDescent="0.25">
      <c r="C4277" s="17"/>
    </row>
    <row r="4278" spans="3:3" x14ac:dyDescent="0.25">
      <c r="C4278" s="17"/>
    </row>
    <row r="4279" spans="3:3" x14ac:dyDescent="0.25">
      <c r="C4279" s="17"/>
    </row>
    <row r="4280" spans="3:3" x14ac:dyDescent="0.25">
      <c r="C4280" s="17"/>
    </row>
    <row r="4281" spans="3:3" x14ac:dyDescent="0.25">
      <c r="C4281" s="17"/>
    </row>
    <row r="4282" spans="3:3" x14ac:dyDescent="0.25">
      <c r="C4282" s="17"/>
    </row>
    <row r="4283" spans="3:3" x14ac:dyDescent="0.25">
      <c r="C4283" s="17"/>
    </row>
    <row r="4284" spans="3:3" x14ac:dyDescent="0.25">
      <c r="C4284" s="17"/>
    </row>
    <row r="4285" spans="3:3" x14ac:dyDescent="0.25">
      <c r="C4285" s="17"/>
    </row>
    <row r="4286" spans="3:3" x14ac:dyDescent="0.25">
      <c r="C4286" s="17"/>
    </row>
    <row r="4287" spans="3:3" x14ac:dyDescent="0.25">
      <c r="C4287" s="17"/>
    </row>
    <row r="4288" spans="3:3" x14ac:dyDescent="0.25">
      <c r="C4288" s="17"/>
    </row>
    <row r="4289" spans="3:3" x14ac:dyDescent="0.25">
      <c r="C4289" s="17"/>
    </row>
    <row r="4290" spans="3:3" x14ac:dyDescent="0.25">
      <c r="C4290" s="17"/>
    </row>
    <row r="4291" spans="3:3" x14ac:dyDescent="0.25">
      <c r="C4291" s="17"/>
    </row>
    <row r="4292" spans="3:3" x14ac:dyDescent="0.25">
      <c r="C4292" s="17"/>
    </row>
    <row r="4293" spans="3:3" x14ac:dyDescent="0.25">
      <c r="C4293" s="17"/>
    </row>
    <row r="4294" spans="3:3" x14ac:dyDescent="0.25">
      <c r="C4294" s="17"/>
    </row>
    <row r="4295" spans="3:3" x14ac:dyDescent="0.25">
      <c r="C4295" s="17"/>
    </row>
    <row r="4296" spans="3:3" x14ac:dyDescent="0.25">
      <c r="C4296" s="17"/>
    </row>
    <row r="4297" spans="3:3" x14ac:dyDescent="0.25">
      <c r="C4297" s="17"/>
    </row>
    <row r="4298" spans="3:3" x14ac:dyDescent="0.25">
      <c r="C4298" s="17"/>
    </row>
    <row r="4299" spans="3:3" x14ac:dyDescent="0.25">
      <c r="C4299" s="17"/>
    </row>
    <row r="4300" spans="3:3" x14ac:dyDescent="0.25">
      <c r="C4300" s="17"/>
    </row>
    <row r="4301" spans="3:3" x14ac:dyDescent="0.25">
      <c r="C4301" s="17"/>
    </row>
    <row r="4302" spans="3:3" x14ac:dyDescent="0.25">
      <c r="C4302" s="17"/>
    </row>
    <row r="4303" spans="3:3" x14ac:dyDescent="0.25">
      <c r="C4303" s="17"/>
    </row>
    <row r="4304" spans="3:3" x14ac:dyDescent="0.25">
      <c r="C4304" s="17"/>
    </row>
    <row r="4305" spans="3:3" x14ac:dyDescent="0.25">
      <c r="C4305" s="17"/>
    </row>
    <row r="4306" spans="3:3" x14ac:dyDescent="0.25">
      <c r="C4306" s="17"/>
    </row>
    <row r="4307" spans="3:3" x14ac:dyDescent="0.25">
      <c r="C4307" s="17"/>
    </row>
    <row r="4308" spans="3:3" x14ac:dyDescent="0.25">
      <c r="C4308" s="17"/>
    </row>
    <row r="4309" spans="3:3" x14ac:dyDescent="0.25">
      <c r="C4309" s="17"/>
    </row>
    <row r="4310" spans="3:3" x14ac:dyDescent="0.25">
      <c r="C4310" s="17"/>
    </row>
    <row r="4311" spans="3:3" x14ac:dyDescent="0.25">
      <c r="C4311" s="17"/>
    </row>
    <row r="4312" spans="3:3" x14ac:dyDescent="0.25">
      <c r="C4312" s="17"/>
    </row>
    <row r="4313" spans="3:3" x14ac:dyDescent="0.25">
      <c r="C4313" s="17"/>
    </row>
    <row r="4314" spans="3:3" x14ac:dyDescent="0.25">
      <c r="C4314" s="17"/>
    </row>
    <row r="4315" spans="3:3" x14ac:dyDescent="0.25">
      <c r="C4315" s="17"/>
    </row>
    <row r="4316" spans="3:3" x14ac:dyDescent="0.25">
      <c r="C4316" s="17"/>
    </row>
    <row r="4317" spans="3:3" x14ac:dyDescent="0.25">
      <c r="C4317" s="17"/>
    </row>
    <row r="4318" spans="3:3" x14ac:dyDescent="0.25">
      <c r="C4318" s="17"/>
    </row>
    <row r="4319" spans="3:3" x14ac:dyDescent="0.25">
      <c r="C4319" s="17"/>
    </row>
    <row r="4320" spans="3:3" x14ac:dyDescent="0.25">
      <c r="C4320" s="17"/>
    </row>
    <row r="4321" spans="3:3" x14ac:dyDescent="0.25">
      <c r="C4321" s="17"/>
    </row>
    <row r="4322" spans="3:3" x14ac:dyDescent="0.25">
      <c r="C4322" s="17"/>
    </row>
    <row r="4323" spans="3:3" x14ac:dyDescent="0.25">
      <c r="C4323" s="17"/>
    </row>
    <row r="4324" spans="3:3" x14ac:dyDescent="0.25">
      <c r="C4324" s="17"/>
    </row>
    <row r="4325" spans="3:3" x14ac:dyDescent="0.25">
      <c r="C4325" s="17"/>
    </row>
    <row r="4326" spans="3:3" x14ac:dyDescent="0.25">
      <c r="C4326" s="17"/>
    </row>
    <row r="4327" spans="3:3" x14ac:dyDescent="0.25">
      <c r="C4327" s="17"/>
    </row>
    <row r="4328" spans="3:3" x14ac:dyDescent="0.25">
      <c r="C4328" s="17"/>
    </row>
    <row r="4329" spans="3:3" x14ac:dyDescent="0.25">
      <c r="C4329" s="17"/>
    </row>
    <row r="4330" spans="3:3" x14ac:dyDescent="0.25">
      <c r="C4330" s="17"/>
    </row>
    <row r="4331" spans="3:3" x14ac:dyDescent="0.25">
      <c r="C4331" s="17"/>
    </row>
    <row r="4332" spans="3:3" x14ac:dyDescent="0.25">
      <c r="C4332" s="17"/>
    </row>
    <row r="4333" spans="3:3" x14ac:dyDescent="0.25">
      <c r="C4333" s="17"/>
    </row>
    <row r="4334" spans="3:3" x14ac:dyDescent="0.25">
      <c r="C4334" s="17"/>
    </row>
    <row r="4335" spans="3:3" x14ac:dyDescent="0.25">
      <c r="C4335" s="17"/>
    </row>
    <row r="4336" spans="3:3" x14ac:dyDescent="0.25">
      <c r="C4336" s="17"/>
    </row>
    <row r="4337" spans="3:3" x14ac:dyDescent="0.25">
      <c r="C4337" s="17"/>
    </row>
    <row r="4338" spans="3:3" x14ac:dyDescent="0.25">
      <c r="C4338" s="17"/>
    </row>
    <row r="4339" spans="3:3" x14ac:dyDescent="0.25">
      <c r="C4339" s="17"/>
    </row>
    <row r="4340" spans="3:3" x14ac:dyDescent="0.25">
      <c r="C4340" s="17"/>
    </row>
    <row r="4341" spans="3:3" x14ac:dyDescent="0.25">
      <c r="C4341" s="17"/>
    </row>
    <row r="4342" spans="3:3" x14ac:dyDescent="0.25">
      <c r="C4342" s="17"/>
    </row>
    <row r="4343" spans="3:3" x14ac:dyDescent="0.25">
      <c r="C4343" s="17"/>
    </row>
    <row r="4344" spans="3:3" x14ac:dyDescent="0.25">
      <c r="C4344" s="17"/>
    </row>
    <row r="4345" spans="3:3" x14ac:dyDescent="0.25">
      <c r="C4345" s="17"/>
    </row>
    <row r="4346" spans="3:3" x14ac:dyDescent="0.25">
      <c r="C4346" s="17"/>
    </row>
    <row r="4347" spans="3:3" x14ac:dyDescent="0.25">
      <c r="C4347" s="17"/>
    </row>
    <row r="4348" spans="3:3" x14ac:dyDescent="0.25">
      <c r="C4348" s="17"/>
    </row>
    <row r="4349" spans="3:3" x14ac:dyDescent="0.25">
      <c r="C4349" s="17"/>
    </row>
    <row r="4350" spans="3:3" x14ac:dyDescent="0.25">
      <c r="C4350" s="17"/>
    </row>
    <row r="4351" spans="3:3" x14ac:dyDescent="0.25">
      <c r="C4351" s="17"/>
    </row>
    <row r="4352" spans="3:3" x14ac:dyDescent="0.25">
      <c r="C4352" s="17"/>
    </row>
    <row r="4353" spans="3:3" x14ac:dyDescent="0.25">
      <c r="C4353" s="17"/>
    </row>
    <row r="4354" spans="3:3" x14ac:dyDescent="0.25">
      <c r="C4354" s="17"/>
    </row>
    <row r="4355" spans="3:3" x14ac:dyDescent="0.25">
      <c r="C4355" s="17"/>
    </row>
    <row r="4356" spans="3:3" x14ac:dyDescent="0.25">
      <c r="C4356" s="17"/>
    </row>
    <row r="4357" spans="3:3" x14ac:dyDescent="0.25">
      <c r="C4357" s="17"/>
    </row>
    <row r="4358" spans="3:3" x14ac:dyDescent="0.25">
      <c r="C4358" s="17"/>
    </row>
    <row r="4359" spans="3:3" x14ac:dyDescent="0.25">
      <c r="C4359" s="17"/>
    </row>
    <row r="4360" spans="3:3" x14ac:dyDescent="0.25">
      <c r="C4360" s="17"/>
    </row>
    <row r="4361" spans="3:3" x14ac:dyDescent="0.25">
      <c r="C4361" s="17"/>
    </row>
    <row r="4362" spans="3:3" x14ac:dyDescent="0.25">
      <c r="C4362" s="17"/>
    </row>
    <row r="4363" spans="3:3" x14ac:dyDescent="0.25">
      <c r="C4363" s="17"/>
    </row>
    <row r="4364" spans="3:3" x14ac:dyDescent="0.25">
      <c r="C4364" s="17"/>
    </row>
    <row r="4365" spans="3:3" x14ac:dyDescent="0.25">
      <c r="C4365" s="17"/>
    </row>
    <row r="4366" spans="3:3" x14ac:dyDescent="0.25">
      <c r="C4366" s="17"/>
    </row>
    <row r="4367" spans="3:3" x14ac:dyDescent="0.25">
      <c r="C4367" s="17"/>
    </row>
    <row r="4368" spans="3:3" x14ac:dyDescent="0.25">
      <c r="C4368" s="17"/>
    </row>
    <row r="4369" spans="3:3" x14ac:dyDescent="0.25">
      <c r="C4369" s="17"/>
    </row>
    <row r="4370" spans="3:3" x14ac:dyDescent="0.25">
      <c r="C4370" s="17"/>
    </row>
    <row r="4371" spans="3:3" x14ac:dyDescent="0.25">
      <c r="C4371" s="17"/>
    </row>
    <row r="4372" spans="3:3" x14ac:dyDescent="0.25">
      <c r="C4372" s="17"/>
    </row>
    <row r="4373" spans="3:3" x14ac:dyDescent="0.25">
      <c r="C4373" s="17"/>
    </row>
    <row r="4374" spans="3:3" x14ac:dyDescent="0.25">
      <c r="C4374" s="17"/>
    </row>
    <row r="4375" spans="3:3" x14ac:dyDescent="0.25">
      <c r="C4375" s="17"/>
    </row>
    <row r="4376" spans="3:3" x14ac:dyDescent="0.25">
      <c r="C4376" s="17"/>
    </row>
    <row r="4377" spans="3:3" x14ac:dyDescent="0.25">
      <c r="C4377" s="17"/>
    </row>
    <row r="4378" spans="3:3" x14ac:dyDescent="0.25">
      <c r="C4378" s="17"/>
    </row>
    <row r="4379" spans="3:3" x14ac:dyDescent="0.25">
      <c r="C4379" s="17"/>
    </row>
    <row r="4380" spans="3:3" x14ac:dyDescent="0.25">
      <c r="C4380" s="17"/>
    </row>
    <row r="4381" spans="3:3" x14ac:dyDescent="0.25">
      <c r="C4381" s="17"/>
    </row>
    <row r="4382" spans="3:3" x14ac:dyDescent="0.25">
      <c r="C4382" s="17"/>
    </row>
    <row r="4383" spans="3:3" x14ac:dyDescent="0.25">
      <c r="C4383" s="17"/>
    </row>
    <row r="4384" spans="3:3" x14ac:dyDescent="0.25">
      <c r="C4384" s="17"/>
    </row>
    <row r="4385" spans="3:3" x14ac:dyDescent="0.25">
      <c r="C4385" s="17"/>
    </row>
    <row r="4386" spans="3:3" x14ac:dyDescent="0.25">
      <c r="C4386" s="17"/>
    </row>
    <row r="4387" spans="3:3" x14ac:dyDescent="0.25">
      <c r="C4387" s="17"/>
    </row>
    <row r="4388" spans="3:3" x14ac:dyDescent="0.25">
      <c r="C4388" s="17"/>
    </row>
    <row r="4389" spans="3:3" x14ac:dyDescent="0.25">
      <c r="C4389" s="17"/>
    </row>
    <row r="4390" spans="3:3" x14ac:dyDescent="0.25">
      <c r="C4390" s="17"/>
    </row>
    <row r="4391" spans="3:3" x14ac:dyDescent="0.25">
      <c r="C4391" s="17"/>
    </row>
    <row r="4392" spans="3:3" x14ac:dyDescent="0.25">
      <c r="C4392" s="17"/>
    </row>
    <row r="4393" spans="3:3" x14ac:dyDescent="0.25">
      <c r="C4393" s="17"/>
    </row>
    <row r="4394" spans="3:3" x14ac:dyDescent="0.25">
      <c r="C4394" s="17"/>
    </row>
    <row r="4395" spans="3:3" x14ac:dyDescent="0.25">
      <c r="C4395" s="17"/>
    </row>
    <row r="4396" spans="3:3" x14ac:dyDescent="0.25">
      <c r="C4396" s="17"/>
    </row>
    <row r="4397" spans="3:3" x14ac:dyDescent="0.25">
      <c r="C4397" s="17"/>
    </row>
    <row r="4398" spans="3:3" x14ac:dyDescent="0.25">
      <c r="C4398" s="17"/>
    </row>
    <row r="4399" spans="3:3" x14ac:dyDescent="0.25">
      <c r="C4399" s="17"/>
    </row>
    <row r="4400" spans="3:3" x14ac:dyDescent="0.25">
      <c r="C4400" s="17"/>
    </row>
    <row r="4401" spans="3:3" x14ac:dyDescent="0.25">
      <c r="C4401" s="17"/>
    </row>
    <row r="4402" spans="3:3" x14ac:dyDescent="0.25">
      <c r="C4402" s="17"/>
    </row>
    <row r="4403" spans="3:3" x14ac:dyDescent="0.25">
      <c r="C4403" s="17"/>
    </row>
    <row r="4404" spans="3:3" x14ac:dyDescent="0.25">
      <c r="C4404" s="17"/>
    </row>
    <row r="4405" spans="3:3" x14ac:dyDescent="0.25">
      <c r="C4405" s="17"/>
    </row>
    <row r="4406" spans="3:3" x14ac:dyDescent="0.25">
      <c r="C4406" s="17"/>
    </row>
    <row r="4407" spans="3:3" x14ac:dyDescent="0.25">
      <c r="C4407" s="17"/>
    </row>
    <row r="4408" spans="3:3" x14ac:dyDescent="0.25">
      <c r="C4408" s="17"/>
    </row>
    <row r="4409" spans="3:3" x14ac:dyDescent="0.25">
      <c r="C4409" s="17"/>
    </row>
    <row r="4410" spans="3:3" x14ac:dyDescent="0.25">
      <c r="C4410" s="17"/>
    </row>
    <row r="4411" spans="3:3" x14ac:dyDescent="0.25">
      <c r="C4411" s="17"/>
    </row>
    <row r="4412" spans="3:3" x14ac:dyDescent="0.25">
      <c r="C4412" s="17"/>
    </row>
    <row r="4413" spans="3:3" x14ac:dyDescent="0.25">
      <c r="C4413" s="17"/>
    </row>
    <row r="4414" spans="3:3" x14ac:dyDescent="0.25">
      <c r="C4414" s="17"/>
    </row>
    <row r="4415" spans="3:3" x14ac:dyDescent="0.25">
      <c r="C4415" s="17"/>
    </row>
    <row r="4416" spans="3:3" x14ac:dyDescent="0.25">
      <c r="C4416" s="17"/>
    </row>
    <row r="4417" spans="3:3" x14ac:dyDescent="0.25">
      <c r="C4417" s="17"/>
    </row>
    <row r="4418" spans="3:3" x14ac:dyDescent="0.25">
      <c r="C4418" s="17"/>
    </row>
    <row r="4419" spans="3:3" x14ac:dyDescent="0.25">
      <c r="C4419" s="17"/>
    </row>
    <row r="4420" spans="3:3" x14ac:dyDescent="0.25">
      <c r="C4420" s="17"/>
    </row>
    <row r="4421" spans="3:3" x14ac:dyDescent="0.25">
      <c r="C4421" s="17"/>
    </row>
    <row r="4422" spans="3:3" x14ac:dyDescent="0.25">
      <c r="C4422" s="17"/>
    </row>
    <row r="4423" spans="3:3" x14ac:dyDescent="0.25">
      <c r="C4423" s="17"/>
    </row>
    <row r="4424" spans="3:3" x14ac:dyDescent="0.25">
      <c r="C4424" s="17"/>
    </row>
    <row r="4425" spans="3:3" x14ac:dyDescent="0.25">
      <c r="C4425" s="17"/>
    </row>
    <row r="4426" spans="3:3" x14ac:dyDescent="0.25">
      <c r="C4426" s="17"/>
    </row>
    <row r="4427" spans="3:3" x14ac:dyDescent="0.25">
      <c r="C4427" s="17"/>
    </row>
    <row r="4428" spans="3:3" x14ac:dyDescent="0.25">
      <c r="C4428" s="17"/>
    </row>
    <row r="4429" spans="3:3" x14ac:dyDescent="0.25">
      <c r="C4429" s="17"/>
    </row>
    <row r="4430" spans="3:3" x14ac:dyDescent="0.25">
      <c r="C4430" s="17"/>
    </row>
    <row r="4431" spans="3:3" x14ac:dyDescent="0.25">
      <c r="C4431" s="17"/>
    </row>
    <row r="4432" spans="3:3" x14ac:dyDescent="0.25">
      <c r="C4432" s="17"/>
    </row>
    <row r="4433" spans="3:3" x14ac:dyDescent="0.25">
      <c r="C4433" s="17"/>
    </row>
    <row r="4434" spans="3:3" x14ac:dyDescent="0.25">
      <c r="C4434" s="17"/>
    </row>
    <row r="4435" spans="3:3" x14ac:dyDescent="0.25">
      <c r="C4435" s="17"/>
    </row>
    <row r="4436" spans="3:3" x14ac:dyDescent="0.25">
      <c r="C4436" s="17"/>
    </row>
    <row r="4437" spans="3:3" x14ac:dyDescent="0.25">
      <c r="C4437" s="17"/>
    </row>
    <row r="4438" spans="3:3" x14ac:dyDescent="0.25">
      <c r="C4438" s="17"/>
    </row>
    <row r="4439" spans="3:3" x14ac:dyDescent="0.25">
      <c r="C4439" s="17"/>
    </row>
    <row r="4440" spans="3:3" x14ac:dyDescent="0.25">
      <c r="C4440" s="17"/>
    </row>
    <row r="4441" spans="3:3" x14ac:dyDescent="0.25">
      <c r="C4441" s="17"/>
    </row>
    <row r="4442" spans="3:3" x14ac:dyDescent="0.25">
      <c r="C4442" s="17"/>
    </row>
    <row r="4443" spans="3:3" x14ac:dyDescent="0.25">
      <c r="C4443" s="17"/>
    </row>
    <row r="4444" spans="3:3" x14ac:dyDescent="0.25">
      <c r="C4444" s="17"/>
    </row>
    <row r="4445" spans="3:3" x14ac:dyDescent="0.25">
      <c r="C4445" s="17"/>
    </row>
    <row r="4446" spans="3:3" x14ac:dyDescent="0.25">
      <c r="C4446" s="17"/>
    </row>
    <row r="4447" spans="3:3" x14ac:dyDescent="0.25">
      <c r="C4447" s="17"/>
    </row>
    <row r="4448" spans="3:3" x14ac:dyDescent="0.25">
      <c r="C4448" s="17"/>
    </row>
    <row r="4449" spans="3:3" x14ac:dyDescent="0.25">
      <c r="C4449" s="17"/>
    </row>
    <row r="4450" spans="3:3" x14ac:dyDescent="0.25">
      <c r="C4450" s="17"/>
    </row>
    <row r="4451" spans="3:3" x14ac:dyDescent="0.25">
      <c r="C4451" s="17"/>
    </row>
    <row r="4452" spans="3:3" x14ac:dyDescent="0.25">
      <c r="C4452" s="17"/>
    </row>
    <row r="4453" spans="3:3" x14ac:dyDescent="0.25">
      <c r="C4453" s="17"/>
    </row>
    <row r="4454" spans="3:3" x14ac:dyDescent="0.25">
      <c r="C4454" s="17"/>
    </row>
    <row r="4455" spans="3:3" x14ac:dyDescent="0.25">
      <c r="C4455" s="17"/>
    </row>
    <row r="4456" spans="3:3" x14ac:dyDescent="0.25">
      <c r="C4456" s="17"/>
    </row>
    <row r="4457" spans="3:3" x14ac:dyDescent="0.25">
      <c r="C4457" s="17"/>
    </row>
    <row r="4458" spans="3:3" x14ac:dyDescent="0.25">
      <c r="C4458" s="17"/>
    </row>
    <row r="4459" spans="3:3" x14ac:dyDescent="0.25">
      <c r="C4459" s="17"/>
    </row>
    <row r="4460" spans="3:3" x14ac:dyDescent="0.25">
      <c r="C4460" s="17"/>
    </row>
    <row r="4461" spans="3:3" x14ac:dyDescent="0.25">
      <c r="C4461" s="17"/>
    </row>
    <row r="4462" spans="3:3" x14ac:dyDescent="0.25">
      <c r="C4462" s="17"/>
    </row>
    <row r="4463" spans="3:3" x14ac:dyDescent="0.25">
      <c r="C4463" s="17"/>
    </row>
    <row r="4464" spans="3:3" x14ac:dyDescent="0.25">
      <c r="C4464" s="17"/>
    </row>
    <row r="4465" spans="3:3" x14ac:dyDescent="0.25">
      <c r="C4465" s="17"/>
    </row>
    <row r="4466" spans="3:3" x14ac:dyDescent="0.25">
      <c r="C4466" s="17"/>
    </row>
    <row r="4467" spans="3:3" x14ac:dyDescent="0.25">
      <c r="C4467" s="17"/>
    </row>
    <row r="4468" spans="3:3" x14ac:dyDescent="0.25">
      <c r="C4468" s="17"/>
    </row>
    <row r="4469" spans="3:3" x14ac:dyDescent="0.25">
      <c r="C4469" s="17"/>
    </row>
    <row r="4470" spans="3:3" x14ac:dyDescent="0.25">
      <c r="C4470" s="17"/>
    </row>
    <row r="4471" spans="3:3" x14ac:dyDescent="0.25">
      <c r="C4471" s="17"/>
    </row>
    <row r="4472" spans="3:3" x14ac:dyDescent="0.25">
      <c r="C4472" s="17"/>
    </row>
    <row r="4473" spans="3:3" x14ac:dyDescent="0.25">
      <c r="C4473" s="17"/>
    </row>
    <row r="4474" spans="3:3" x14ac:dyDescent="0.25">
      <c r="C4474" s="17"/>
    </row>
    <row r="4475" spans="3:3" x14ac:dyDescent="0.25">
      <c r="C4475" s="17"/>
    </row>
    <row r="4476" spans="3:3" x14ac:dyDescent="0.25">
      <c r="C4476" s="17"/>
    </row>
    <row r="4477" spans="3:3" x14ac:dyDescent="0.25">
      <c r="C4477" s="17"/>
    </row>
    <row r="4478" spans="3:3" x14ac:dyDescent="0.25">
      <c r="C4478" s="17"/>
    </row>
    <row r="4479" spans="3:3" x14ac:dyDescent="0.25">
      <c r="C4479" s="17"/>
    </row>
    <row r="4480" spans="3:3" x14ac:dyDescent="0.25">
      <c r="C4480" s="17"/>
    </row>
    <row r="4481" spans="3:3" x14ac:dyDescent="0.25">
      <c r="C4481" s="17"/>
    </row>
    <row r="4482" spans="3:3" x14ac:dyDescent="0.25">
      <c r="C4482" s="17"/>
    </row>
    <row r="4483" spans="3:3" x14ac:dyDescent="0.25">
      <c r="C4483" s="17"/>
    </row>
    <row r="4484" spans="3:3" x14ac:dyDescent="0.25">
      <c r="C4484" s="17"/>
    </row>
    <row r="4485" spans="3:3" x14ac:dyDescent="0.25">
      <c r="C4485" s="17"/>
    </row>
    <row r="4486" spans="3:3" x14ac:dyDescent="0.25">
      <c r="C4486" s="17"/>
    </row>
    <row r="4487" spans="3:3" x14ac:dyDescent="0.25">
      <c r="C4487" s="17"/>
    </row>
    <row r="4488" spans="3:3" x14ac:dyDescent="0.25">
      <c r="C4488" s="17"/>
    </row>
    <row r="4489" spans="3:3" x14ac:dyDescent="0.25">
      <c r="C4489" s="17"/>
    </row>
    <row r="4490" spans="3:3" x14ac:dyDescent="0.25">
      <c r="C4490" s="17"/>
    </row>
    <row r="4491" spans="3:3" x14ac:dyDescent="0.25">
      <c r="C4491" s="17"/>
    </row>
    <row r="4492" spans="3:3" x14ac:dyDescent="0.25">
      <c r="C4492" s="17"/>
    </row>
    <row r="4493" spans="3:3" x14ac:dyDescent="0.25">
      <c r="C4493" s="17"/>
    </row>
    <row r="4494" spans="3:3" x14ac:dyDescent="0.25">
      <c r="C4494" s="17"/>
    </row>
    <row r="4495" spans="3:3" x14ac:dyDescent="0.25">
      <c r="C4495" s="17"/>
    </row>
    <row r="4496" spans="3:3" x14ac:dyDescent="0.25">
      <c r="C4496" s="17"/>
    </row>
    <row r="4497" spans="3:3" x14ac:dyDescent="0.25">
      <c r="C4497" s="17"/>
    </row>
    <row r="4498" spans="3:3" x14ac:dyDescent="0.25">
      <c r="C4498" s="17"/>
    </row>
    <row r="4499" spans="3:3" x14ac:dyDescent="0.25">
      <c r="C4499" s="17"/>
    </row>
    <row r="4500" spans="3:3" x14ac:dyDescent="0.25">
      <c r="C4500" s="17"/>
    </row>
    <row r="4501" spans="3:3" x14ac:dyDescent="0.25">
      <c r="C4501" s="17"/>
    </row>
    <row r="4502" spans="3:3" x14ac:dyDescent="0.25">
      <c r="C4502" s="17"/>
    </row>
    <row r="4503" spans="3:3" x14ac:dyDescent="0.25">
      <c r="C4503" s="17"/>
    </row>
    <row r="4504" spans="3:3" x14ac:dyDescent="0.25">
      <c r="C4504" s="17"/>
    </row>
    <row r="4505" spans="3:3" x14ac:dyDescent="0.25">
      <c r="C4505" s="17"/>
    </row>
    <row r="4506" spans="3:3" x14ac:dyDescent="0.25">
      <c r="C4506" s="17"/>
    </row>
    <row r="4507" spans="3:3" x14ac:dyDescent="0.25">
      <c r="C4507" s="17"/>
    </row>
    <row r="4508" spans="3:3" x14ac:dyDescent="0.25">
      <c r="C4508" s="17"/>
    </row>
    <row r="4509" spans="3:3" x14ac:dyDescent="0.25">
      <c r="C4509" s="17"/>
    </row>
    <row r="4510" spans="3:3" x14ac:dyDescent="0.25">
      <c r="C4510" s="17"/>
    </row>
    <row r="4511" spans="3:3" x14ac:dyDescent="0.25">
      <c r="C4511" s="17"/>
    </row>
    <row r="4512" spans="3:3" x14ac:dyDescent="0.25">
      <c r="C4512" s="17"/>
    </row>
    <row r="4513" spans="3:3" x14ac:dyDescent="0.25">
      <c r="C4513" s="17"/>
    </row>
    <row r="4514" spans="3:3" x14ac:dyDescent="0.25">
      <c r="C4514" s="17"/>
    </row>
    <row r="4515" spans="3:3" x14ac:dyDescent="0.25">
      <c r="C4515" s="17"/>
    </row>
    <row r="4516" spans="3:3" x14ac:dyDescent="0.25">
      <c r="C4516" s="17"/>
    </row>
    <row r="4517" spans="3:3" x14ac:dyDescent="0.25">
      <c r="C4517" s="17"/>
    </row>
    <row r="4518" spans="3:3" x14ac:dyDescent="0.25">
      <c r="C4518" s="17"/>
    </row>
    <row r="4519" spans="3:3" x14ac:dyDescent="0.25">
      <c r="C4519" s="17"/>
    </row>
    <row r="4520" spans="3:3" x14ac:dyDescent="0.25">
      <c r="C4520" s="17"/>
    </row>
    <row r="4521" spans="3:3" x14ac:dyDescent="0.25">
      <c r="C4521" s="17"/>
    </row>
    <row r="4522" spans="3:3" x14ac:dyDescent="0.25">
      <c r="C4522" s="17"/>
    </row>
    <row r="4523" spans="3:3" x14ac:dyDescent="0.25">
      <c r="C4523" s="17"/>
    </row>
    <row r="4524" spans="3:3" x14ac:dyDescent="0.25">
      <c r="C4524" s="17"/>
    </row>
    <row r="4525" spans="3:3" x14ac:dyDescent="0.25">
      <c r="C4525" s="17"/>
    </row>
    <row r="4526" spans="3:3" x14ac:dyDescent="0.25">
      <c r="C4526" s="17"/>
    </row>
    <row r="4527" spans="3:3" x14ac:dyDescent="0.25">
      <c r="C4527" s="17"/>
    </row>
    <row r="4528" spans="3:3" x14ac:dyDescent="0.25">
      <c r="C4528" s="17"/>
    </row>
    <row r="4529" spans="3:3" x14ac:dyDescent="0.25">
      <c r="C4529" s="17"/>
    </row>
    <row r="4530" spans="3:3" x14ac:dyDescent="0.25">
      <c r="C4530" s="17"/>
    </row>
    <row r="4531" spans="3:3" x14ac:dyDescent="0.25">
      <c r="C4531" s="17"/>
    </row>
    <row r="4532" spans="3:3" x14ac:dyDescent="0.25">
      <c r="C4532" s="17"/>
    </row>
    <row r="4533" spans="3:3" x14ac:dyDescent="0.25">
      <c r="C4533" s="17"/>
    </row>
    <row r="4534" spans="3:3" x14ac:dyDescent="0.25">
      <c r="C4534" s="17"/>
    </row>
    <row r="4535" spans="3:3" x14ac:dyDescent="0.25">
      <c r="C4535" s="17"/>
    </row>
    <row r="4536" spans="3:3" x14ac:dyDescent="0.25">
      <c r="C4536" s="17"/>
    </row>
    <row r="4537" spans="3:3" x14ac:dyDescent="0.25">
      <c r="C4537" s="17"/>
    </row>
    <row r="4538" spans="3:3" x14ac:dyDescent="0.25">
      <c r="C4538" s="17"/>
    </row>
    <row r="4539" spans="3:3" x14ac:dyDescent="0.25">
      <c r="C4539" s="17"/>
    </row>
    <row r="4540" spans="3:3" x14ac:dyDescent="0.25">
      <c r="C4540" s="17"/>
    </row>
    <row r="4541" spans="3:3" x14ac:dyDescent="0.25">
      <c r="C4541" s="17"/>
    </row>
    <row r="4542" spans="3:3" x14ac:dyDescent="0.25">
      <c r="C4542" s="17"/>
    </row>
    <row r="4543" spans="3:3" x14ac:dyDescent="0.25">
      <c r="C4543" s="17"/>
    </row>
    <row r="4544" spans="3:3" x14ac:dyDescent="0.25">
      <c r="C4544" s="17"/>
    </row>
    <row r="4545" spans="3:3" x14ac:dyDescent="0.25">
      <c r="C4545" s="17"/>
    </row>
    <row r="4546" spans="3:3" x14ac:dyDescent="0.25">
      <c r="C4546" s="17"/>
    </row>
    <row r="4547" spans="3:3" x14ac:dyDescent="0.25">
      <c r="C4547" s="17"/>
    </row>
    <row r="4548" spans="3:3" x14ac:dyDescent="0.25">
      <c r="C4548" s="17"/>
    </row>
    <row r="4549" spans="3:3" x14ac:dyDescent="0.25">
      <c r="C4549" s="17"/>
    </row>
    <row r="4550" spans="3:3" x14ac:dyDescent="0.25">
      <c r="C4550" s="17"/>
    </row>
    <row r="4551" spans="3:3" x14ac:dyDescent="0.25">
      <c r="C4551" s="17"/>
    </row>
    <row r="4552" spans="3:3" x14ac:dyDescent="0.25">
      <c r="C4552" s="17"/>
    </row>
    <row r="4553" spans="3:3" x14ac:dyDescent="0.25">
      <c r="C4553" s="17"/>
    </row>
    <row r="4554" spans="3:3" x14ac:dyDescent="0.25">
      <c r="C4554" s="17"/>
    </row>
    <row r="4555" spans="3:3" x14ac:dyDescent="0.25">
      <c r="C4555" s="17"/>
    </row>
    <row r="4556" spans="3:3" x14ac:dyDescent="0.25">
      <c r="C4556" s="17"/>
    </row>
    <row r="4557" spans="3:3" x14ac:dyDescent="0.25">
      <c r="C4557" s="17"/>
    </row>
    <row r="4558" spans="3:3" x14ac:dyDescent="0.25">
      <c r="C4558" s="17"/>
    </row>
    <row r="4559" spans="3:3" x14ac:dyDescent="0.25">
      <c r="C4559" s="17"/>
    </row>
    <row r="4560" spans="3:3" x14ac:dyDescent="0.25">
      <c r="C4560" s="17"/>
    </row>
    <row r="4561" spans="3:3" x14ac:dyDescent="0.25">
      <c r="C4561" s="17"/>
    </row>
    <row r="4562" spans="3:3" x14ac:dyDescent="0.25">
      <c r="C4562" s="17"/>
    </row>
    <row r="4563" spans="3:3" x14ac:dyDescent="0.25">
      <c r="C4563" s="17"/>
    </row>
    <row r="4564" spans="3:3" x14ac:dyDescent="0.25">
      <c r="C4564" s="17"/>
    </row>
    <row r="4565" spans="3:3" x14ac:dyDescent="0.25">
      <c r="C4565" s="17"/>
    </row>
    <row r="4566" spans="3:3" x14ac:dyDescent="0.25">
      <c r="C4566" s="17"/>
    </row>
    <row r="4567" spans="3:3" x14ac:dyDescent="0.25">
      <c r="C4567" s="17"/>
    </row>
    <row r="4568" spans="3:3" x14ac:dyDescent="0.25">
      <c r="C4568" s="17"/>
    </row>
    <row r="4569" spans="3:3" x14ac:dyDescent="0.25">
      <c r="C4569" s="17"/>
    </row>
    <row r="4570" spans="3:3" x14ac:dyDescent="0.25">
      <c r="C4570" s="17"/>
    </row>
    <row r="4571" spans="3:3" x14ac:dyDescent="0.25">
      <c r="C4571" s="17"/>
    </row>
    <row r="4572" spans="3:3" x14ac:dyDescent="0.25">
      <c r="C4572" s="17"/>
    </row>
    <row r="4573" spans="3:3" x14ac:dyDescent="0.25">
      <c r="C4573" s="17"/>
    </row>
    <row r="4574" spans="3:3" x14ac:dyDescent="0.25">
      <c r="C4574" s="17"/>
    </row>
    <row r="4575" spans="3:3" x14ac:dyDescent="0.25">
      <c r="C4575" s="17"/>
    </row>
    <row r="4576" spans="3:3" x14ac:dyDescent="0.25">
      <c r="C4576" s="17"/>
    </row>
    <row r="4577" spans="3:3" x14ac:dyDescent="0.25">
      <c r="C4577" s="17"/>
    </row>
    <row r="4578" spans="3:3" x14ac:dyDescent="0.25">
      <c r="C4578" s="17"/>
    </row>
    <row r="4579" spans="3:3" x14ac:dyDescent="0.25">
      <c r="C4579" s="17"/>
    </row>
    <row r="4580" spans="3:3" x14ac:dyDescent="0.25">
      <c r="C4580" s="17"/>
    </row>
    <row r="4581" spans="3:3" x14ac:dyDescent="0.25">
      <c r="C4581" s="17"/>
    </row>
    <row r="4582" spans="3:3" x14ac:dyDescent="0.25">
      <c r="C4582" s="17"/>
    </row>
    <row r="4583" spans="3:3" x14ac:dyDescent="0.25">
      <c r="C4583" s="17"/>
    </row>
    <row r="4584" spans="3:3" x14ac:dyDescent="0.25">
      <c r="C4584" s="17"/>
    </row>
    <row r="4585" spans="3:3" x14ac:dyDescent="0.25">
      <c r="C4585" s="17"/>
    </row>
    <row r="4586" spans="3:3" x14ac:dyDescent="0.25">
      <c r="C4586" s="17"/>
    </row>
    <row r="4587" spans="3:3" x14ac:dyDescent="0.25">
      <c r="C4587" s="17"/>
    </row>
    <row r="4588" spans="3:3" x14ac:dyDescent="0.25">
      <c r="C4588" s="17"/>
    </row>
    <row r="4589" spans="3:3" x14ac:dyDescent="0.25">
      <c r="C4589" s="17"/>
    </row>
    <row r="4590" spans="3:3" x14ac:dyDescent="0.25">
      <c r="C4590" s="17"/>
    </row>
    <row r="4591" spans="3:3" x14ac:dyDescent="0.25">
      <c r="C4591" s="17"/>
    </row>
    <row r="4592" spans="3:3" x14ac:dyDescent="0.25">
      <c r="C4592" s="17"/>
    </row>
    <row r="4593" spans="3:3" x14ac:dyDescent="0.25">
      <c r="C4593" s="17"/>
    </row>
    <row r="4594" spans="3:3" x14ac:dyDescent="0.25">
      <c r="C4594" s="17"/>
    </row>
    <row r="4595" spans="3:3" x14ac:dyDescent="0.25">
      <c r="C4595" s="17"/>
    </row>
    <row r="4596" spans="3:3" x14ac:dyDescent="0.25">
      <c r="C4596" s="17"/>
    </row>
    <row r="4597" spans="3:3" x14ac:dyDescent="0.25">
      <c r="C4597" s="17"/>
    </row>
    <row r="4598" spans="3:3" x14ac:dyDescent="0.25">
      <c r="C4598" s="17"/>
    </row>
    <row r="4599" spans="3:3" x14ac:dyDescent="0.25">
      <c r="C4599" s="17"/>
    </row>
    <row r="4600" spans="3:3" x14ac:dyDescent="0.25">
      <c r="C4600" s="17"/>
    </row>
    <row r="4601" spans="3:3" x14ac:dyDescent="0.25">
      <c r="C4601" s="17"/>
    </row>
    <row r="4602" spans="3:3" x14ac:dyDescent="0.25">
      <c r="C4602" s="17"/>
    </row>
    <row r="4603" spans="3:3" x14ac:dyDescent="0.25">
      <c r="C4603" s="17"/>
    </row>
    <row r="4604" spans="3:3" x14ac:dyDescent="0.25">
      <c r="C4604" s="17"/>
    </row>
    <row r="4605" spans="3:3" x14ac:dyDescent="0.25">
      <c r="C4605" s="17"/>
    </row>
    <row r="4606" spans="3:3" x14ac:dyDescent="0.25">
      <c r="C4606" s="17"/>
    </row>
    <row r="4607" spans="3:3" x14ac:dyDescent="0.25">
      <c r="C4607" s="17"/>
    </row>
    <row r="4608" spans="3:3" x14ac:dyDescent="0.25">
      <c r="C4608" s="17"/>
    </row>
    <row r="4609" spans="3:3" x14ac:dyDescent="0.25">
      <c r="C4609" s="17"/>
    </row>
    <row r="4610" spans="3:3" x14ac:dyDescent="0.25">
      <c r="C4610" s="17"/>
    </row>
    <row r="4611" spans="3:3" x14ac:dyDescent="0.25">
      <c r="C4611" s="17"/>
    </row>
    <row r="4612" spans="3:3" x14ac:dyDescent="0.25">
      <c r="C4612" s="17"/>
    </row>
    <row r="4613" spans="3:3" x14ac:dyDescent="0.25">
      <c r="C4613" s="17"/>
    </row>
    <row r="4614" spans="3:3" x14ac:dyDescent="0.25">
      <c r="C4614" s="17"/>
    </row>
    <row r="4615" spans="3:3" x14ac:dyDescent="0.25">
      <c r="C4615" s="17"/>
    </row>
    <row r="4616" spans="3:3" x14ac:dyDescent="0.25">
      <c r="C4616" s="17"/>
    </row>
    <row r="4617" spans="3:3" x14ac:dyDescent="0.25">
      <c r="C4617" s="17"/>
    </row>
    <row r="4618" spans="3:3" x14ac:dyDescent="0.25">
      <c r="C4618" s="17"/>
    </row>
    <row r="4619" spans="3:3" x14ac:dyDescent="0.25">
      <c r="C4619" s="17"/>
    </row>
    <row r="4620" spans="3:3" x14ac:dyDescent="0.25">
      <c r="C4620" s="17"/>
    </row>
    <row r="4621" spans="3:3" x14ac:dyDescent="0.25">
      <c r="C4621" s="17"/>
    </row>
    <row r="4622" spans="3:3" x14ac:dyDescent="0.25">
      <c r="C4622" s="17"/>
    </row>
    <row r="4623" spans="3:3" x14ac:dyDescent="0.25">
      <c r="C4623" s="17"/>
    </row>
    <row r="4624" spans="3:3" x14ac:dyDescent="0.25">
      <c r="C4624" s="17"/>
    </row>
    <row r="4625" spans="3:3" x14ac:dyDescent="0.25">
      <c r="C4625" s="17"/>
    </row>
    <row r="4626" spans="3:3" x14ac:dyDescent="0.25">
      <c r="C4626" s="17"/>
    </row>
    <row r="4627" spans="3:3" x14ac:dyDescent="0.25">
      <c r="C4627" s="17"/>
    </row>
    <row r="4628" spans="3:3" x14ac:dyDescent="0.25">
      <c r="C4628" s="17"/>
    </row>
    <row r="4629" spans="3:3" x14ac:dyDescent="0.25">
      <c r="C4629" s="17"/>
    </row>
    <row r="4630" spans="3:3" x14ac:dyDescent="0.25">
      <c r="C4630" s="17"/>
    </row>
    <row r="4631" spans="3:3" x14ac:dyDescent="0.25">
      <c r="C4631" s="17"/>
    </row>
    <row r="4632" spans="3:3" x14ac:dyDescent="0.25">
      <c r="C4632" s="17"/>
    </row>
    <row r="4633" spans="3:3" x14ac:dyDescent="0.25">
      <c r="C4633" s="17"/>
    </row>
    <row r="4634" spans="3:3" x14ac:dyDescent="0.25">
      <c r="C4634" s="17"/>
    </row>
    <row r="4635" spans="3:3" x14ac:dyDescent="0.25">
      <c r="C4635" s="17"/>
    </row>
    <row r="4636" spans="3:3" x14ac:dyDescent="0.25">
      <c r="C4636" s="17"/>
    </row>
    <row r="4637" spans="3:3" x14ac:dyDescent="0.25">
      <c r="C4637" s="17"/>
    </row>
    <row r="4638" spans="3:3" x14ac:dyDescent="0.25">
      <c r="C4638" s="17"/>
    </row>
    <row r="4639" spans="3:3" x14ac:dyDescent="0.25">
      <c r="C4639" s="17"/>
    </row>
    <row r="4640" spans="3:3" x14ac:dyDescent="0.25">
      <c r="C4640" s="17"/>
    </row>
    <row r="4641" spans="3:3" x14ac:dyDescent="0.25">
      <c r="C4641" s="17"/>
    </row>
    <row r="4642" spans="3:3" x14ac:dyDescent="0.25">
      <c r="C4642" s="17"/>
    </row>
    <row r="4643" spans="3:3" x14ac:dyDescent="0.25">
      <c r="C4643" s="17"/>
    </row>
    <row r="4644" spans="3:3" x14ac:dyDescent="0.25">
      <c r="C4644" s="17"/>
    </row>
    <row r="4645" spans="3:3" x14ac:dyDescent="0.25">
      <c r="C4645" s="17"/>
    </row>
    <row r="4646" spans="3:3" x14ac:dyDescent="0.25">
      <c r="C4646" s="17"/>
    </row>
    <row r="4647" spans="3:3" x14ac:dyDescent="0.25">
      <c r="C4647" s="17"/>
    </row>
    <row r="4648" spans="3:3" x14ac:dyDescent="0.25">
      <c r="C4648" s="17"/>
    </row>
    <row r="4649" spans="3:3" x14ac:dyDescent="0.25">
      <c r="C4649" s="17"/>
    </row>
    <row r="4650" spans="3:3" x14ac:dyDescent="0.25">
      <c r="C4650" s="17"/>
    </row>
    <row r="4651" spans="3:3" x14ac:dyDescent="0.25">
      <c r="C4651" s="17"/>
    </row>
    <row r="4652" spans="3:3" x14ac:dyDescent="0.25">
      <c r="C4652" s="17"/>
    </row>
    <row r="4653" spans="3:3" x14ac:dyDescent="0.25">
      <c r="C4653" s="17"/>
    </row>
    <row r="4654" spans="3:3" x14ac:dyDescent="0.25">
      <c r="C4654" s="17"/>
    </row>
    <row r="4655" spans="3:3" x14ac:dyDescent="0.25">
      <c r="C4655" s="17"/>
    </row>
    <row r="4656" spans="3:3" x14ac:dyDescent="0.25">
      <c r="C4656" s="17"/>
    </row>
    <row r="4657" spans="3:3" x14ac:dyDescent="0.25">
      <c r="C4657" s="17"/>
    </row>
    <row r="4658" spans="3:3" x14ac:dyDescent="0.25">
      <c r="C4658" s="17"/>
    </row>
    <row r="4659" spans="3:3" x14ac:dyDescent="0.25">
      <c r="C4659" s="17"/>
    </row>
    <row r="4660" spans="3:3" x14ac:dyDescent="0.25">
      <c r="C4660" s="17"/>
    </row>
    <row r="4661" spans="3:3" x14ac:dyDescent="0.25">
      <c r="C4661" s="17"/>
    </row>
    <row r="4662" spans="3:3" x14ac:dyDescent="0.25">
      <c r="C4662" s="17"/>
    </row>
    <row r="4663" spans="3:3" x14ac:dyDescent="0.25">
      <c r="C4663" s="17"/>
    </row>
    <row r="4664" spans="3:3" x14ac:dyDescent="0.25">
      <c r="C4664" s="17"/>
    </row>
    <row r="4665" spans="3:3" x14ac:dyDescent="0.25">
      <c r="C4665" s="17"/>
    </row>
    <row r="4666" spans="3:3" x14ac:dyDescent="0.25">
      <c r="C4666" s="17"/>
    </row>
    <row r="4667" spans="3:3" x14ac:dyDescent="0.25">
      <c r="C4667" s="17"/>
    </row>
    <row r="4668" spans="3:3" x14ac:dyDescent="0.25">
      <c r="C4668" s="17"/>
    </row>
    <row r="4669" spans="3:3" x14ac:dyDescent="0.25">
      <c r="C4669" s="17"/>
    </row>
    <row r="4670" spans="3:3" x14ac:dyDescent="0.25">
      <c r="C4670" s="17"/>
    </row>
    <row r="4671" spans="3:3" x14ac:dyDescent="0.25">
      <c r="C4671" s="17"/>
    </row>
    <row r="4672" spans="3:3" x14ac:dyDescent="0.25">
      <c r="C4672" s="17"/>
    </row>
    <row r="4673" spans="3:3" x14ac:dyDescent="0.25">
      <c r="C4673" s="17"/>
    </row>
    <row r="4674" spans="3:3" x14ac:dyDescent="0.25">
      <c r="C4674" s="17"/>
    </row>
    <row r="4675" spans="3:3" x14ac:dyDescent="0.25">
      <c r="C4675" s="17"/>
    </row>
    <row r="4676" spans="3:3" x14ac:dyDescent="0.25">
      <c r="C4676" s="17"/>
    </row>
    <row r="4677" spans="3:3" x14ac:dyDescent="0.25">
      <c r="C4677" s="17"/>
    </row>
    <row r="4678" spans="3:3" x14ac:dyDescent="0.25">
      <c r="C4678" s="17"/>
    </row>
    <row r="4679" spans="3:3" x14ac:dyDescent="0.25">
      <c r="C4679" s="17"/>
    </row>
    <row r="4680" spans="3:3" x14ac:dyDescent="0.25">
      <c r="C4680" s="17"/>
    </row>
    <row r="4681" spans="3:3" x14ac:dyDescent="0.25">
      <c r="C4681" s="17"/>
    </row>
    <row r="4682" spans="3:3" x14ac:dyDescent="0.25">
      <c r="C4682" s="17"/>
    </row>
    <row r="4683" spans="3:3" x14ac:dyDescent="0.25">
      <c r="C4683" s="17"/>
    </row>
    <row r="4684" spans="3:3" x14ac:dyDescent="0.25">
      <c r="C4684" s="17"/>
    </row>
    <row r="4685" spans="3:3" x14ac:dyDescent="0.25">
      <c r="C4685" s="17"/>
    </row>
    <row r="4686" spans="3:3" x14ac:dyDescent="0.25">
      <c r="C4686" s="17"/>
    </row>
    <row r="4687" spans="3:3" x14ac:dyDescent="0.25">
      <c r="C4687" s="17"/>
    </row>
    <row r="4688" spans="3:3" x14ac:dyDescent="0.25">
      <c r="C4688" s="17"/>
    </row>
    <row r="4689" spans="3:3" x14ac:dyDescent="0.25">
      <c r="C4689" s="17"/>
    </row>
    <row r="4690" spans="3:3" x14ac:dyDescent="0.25">
      <c r="C4690" s="17"/>
    </row>
    <row r="4691" spans="3:3" x14ac:dyDescent="0.25">
      <c r="C4691" s="17"/>
    </row>
    <row r="4692" spans="3:3" x14ac:dyDescent="0.25">
      <c r="C4692" s="17"/>
    </row>
    <row r="4693" spans="3:3" x14ac:dyDescent="0.25">
      <c r="C4693" s="17"/>
    </row>
    <row r="4694" spans="3:3" x14ac:dyDescent="0.25">
      <c r="C4694" s="17"/>
    </row>
    <row r="4695" spans="3:3" x14ac:dyDescent="0.25">
      <c r="C4695" s="17"/>
    </row>
    <row r="4696" spans="3:3" x14ac:dyDescent="0.25">
      <c r="C4696" s="17"/>
    </row>
    <row r="4697" spans="3:3" x14ac:dyDescent="0.25">
      <c r="C4697" s="17"/>
    </row>
    <row r="4698" spans="3:3" x14ac:dyDescent="0.25">
      <c r="C4698" s="17"/>
    </row>
    <row r="4699" spans="3:3" x14ac:dyDescent="0.25">
      <c r="C4699" s="17"/>
    </row>
    <row r="4700" spans="3:3" x14ac:dyDescent="0.25">
      <c r="C4700" s="17"/>
    </row>
    <row r="4701" spans="3:3" x14ac:dyDescent="0.25">
      <c r="C4701" s="17"/>
    </row>
    <row r="4702" spans="3:3" x14ac:dyDescent="0.25">
      <c r="C4702" s="17"/>
    </row>
    <row r="4703" spans="3:3" x14ac:dyDescent="0.25">
      <c r="C4703" s="17"/>
    </row>
    <row r="4704" spans="3:3" x14ac:dyDescent="0.25">
      <c r="C4704" s="17"/>
    </row>
    <row r="4705" spans="3:3" x14ac:dyDescent="0.25">
      <c r="C4705" s="17"/>
    </row>
    <row r="4706" spans="3:3" x14ac:dyDescent="0.25">
      <c r="C4706" s="17"/>
    </row>
    <row r="4707" spans="3:3" x14ac:dyDescent="0.25">
      <c r="C4707" s="17"/>
    </row>
    <row r="4708" spans="3:3" x14ac:dyDescent="0.25">
      <c r="C4708" s="17"/>
    </row>
    <row r="4709" spans="3:3" x14ac:dyDescent="0.25">
      <c r="C4709" s="17"/>
    </row>
    <row r="4710" spans="3:3" x14ac:dyDescent="0.25">
      <c r="C4710" s="17"/>
    </row>
    <row r="4711" spans="3:3" x14ac:dyDescent="0.25">
      <c r="C4711" s="17"/>
    </row>
    <row r="4712" spans="3:3" x14ac:dyDescent="0.25">
      <c r="C4712" s="17"/>
    </row>
    <row r="4713" spans="3:3" x14ac:dyDescent="0.25">
      <c r="C4713" s="17"/>
    </row>
    <row r="4714" spans="3:3" x14ac:dyDescent="0.25">
      <c r="C4714" s="17"/>
    </row>
    <row r="4715" spans="3:3" x14ac:dyDescent="0.25">
      <c r="C4715" s="17"/>
    </row>
    <row r="4716" spans="3:3" x14ac:dyDescent="0.25">
      <c r="C4716" s="17"/>
    </row>
    <row r="4717" spans="3:3" x14ac:dyDescent="0.25">
      <c r="C4717" s="17"/>
    </row>
    <row r="4718" spans="3:3" x14ac:dyDescent="0.25">
      <c r="C4718" s="17"/>
    </row>
    <row r="4719" spans="3:3" x14ac:dyDescent="0.25">
      <c r="C4719" s="17"/>
    </row>
    <row r="4720" spans="3:3" x14ac:dyDescent="0.25">
      <c r="C4720" s="17"/>
    </row>
    <row r="4721" spans="3:3" x14ac:dyDescent="0.25">
      <c r="C4721" s="17"/>
    </row>
    <row r="4722" spans="3:3" x14ac:dyDescent="0.25">
      <c r="C4722" s="17"/>
    </row>
    <row r="4723" spans="3:3" x14ac:dyDescent="0.25">
      <c r="C4723" s="17"/>
    </row>
    <row r="4724" spans="3:3" x14ac:dyDescent="0.25">
      <c r="C4724" s="17"/>
    </row>
    <row r="4725" spans="3:3" x14ac:dyDescent="0.25">
      <c r="C4725" s="17"/>
    </row>
    <row r="4726" spans="3:3" x14ac:dyDescent="0.25">
      <c r="C4726" s="17"/>
    </row>
    <row r="4727" spans="3:3" x14ac:dyDescent="0.25">
      <c r="C4727" s="17"/>
    </row>
    <row r="4728" spans="3:3" x14ac:dyDescent="0.25">
      <c r="C4728" s="17"/>
    </row>
    <row r="4729" spans="3:3" x14ac:dyDescent="0.25">
      <c r="C4729" s="17"/>
    </row>
    <row r="4730" spans="3:3" x14ac:dyDescent="0.25">
      <c r="C4730" s="17"/>
    </row>
    <row r="4731" spans="3:3" x14ac:dyDescent="0.25">
      <c r="C4731" s="17"/>
    </row>
    <row r="4732" spans="3:3" x14ac:dyDescent="0.25">
      <c r="C4732" s="17"/>
    </row>
    <row r="4733" spans="3:3" x14ac:dyDescent="0.25">
      <c r="C4733" s="17"/>
    </row>
    <row r="4734" spans="3:3" x14ac:dyDescent="0.25">
      <c r="C4734" s="17"/>
    </row>
    <row r="4735" spans="3:3" x14ac:dyDescent="0.25">
      <c r="C4735" s="17"/>
    </row>
    <row r="4736" spans="3:3" x14ac:dyDescent="0.25">
      <c r="C4736" s="17"/>
    </row>
    <row r="4737" spans="3:3" x14ac:dyDescent="0.25">
      <c r="C4737" s="17"/>
    </row>
    <row r="4738" spans="3:3" x14ac:dyDescent="0.25">
      <c r="C4738" s="17"/>
    </row>
    <row r="4739" spans="3:3" x14ac:dyDescent="0.25">
      <c r="C4739" s="17"/>
    </row>
    <row r="4740" spans="3:3" x14ac:dyDescent="0.25">
      <c r="C4740" s="17"/>
    </row>
    <row r="4741" spans="3:3" x14ac:dyDescent="0.25">
      <c r="C4741" s="17"/>
    </row>
    <row r="4742" spans="3:3" x14ac:dyDescent="0.25">
      <c r="C4742" s="17"/>
    </row>
    <row r="4743" spans="3:3" x14ac:dyDescent="0.25">
      <c r="C4743" s="17"/>
    </row>
    <row r="4744" spans="3:3" x14ac:dyDescent="0.25">
      <c r="C4744" s="17"/>
    </row>
    <row r="4745" spans="3:3" x14ac:dyDescent="0.25">
      <c r="C4745" s="17"/>
    </row>
    <row r="4746" spans="3:3" x14ac:dyDescent="0.25">
      <c r="C4746" s="17"/>
    </row>
    <row r="4747" spans="3:3" x14ac:dyDescent="0.25">
      <c r="C4747" s="17"/>
    </row>
    <row r="4748" spans="3:3" x14ac:dyDescent="0.25">
      <c r="C4748" s="17"/>
    </row>
    <row r="4749" spans="3:3" x14ac:dyDescent="0.25">
      <c r="C4749" s="17"/>
    </row>
    <row r="4750" spans="3:3" x14ac:dyDescent="0.25">
      <c r="C4750" s="17"/>
    </row>
    <row r="4751" spans="3:3" x14ac:dyDescent="0.25">
      <c r="C4751" s="17"/>
    </row>
    <row r="4752" spans="3:3" x14ac:dyDescent="0.25">
      <c r="C4752" s="17"/>
    </row>
    <row r="4753" spans="3:3" x14ac:dyDescent="0.25">
      <c r="C4753" s="17"/>
    </row>
    <row r="4754" spans="3:3" x14ac:dyDescent="0.25">
      <c r="C4754" s="17"/>
    </row>
    <row r="4755" spans="3:3" x14ac:dyDescent="0.25">
      <c r="C4755" s="17"/>
    </row>
    <row r="4756" spans="3:3" x14ac:dyDescent="0.25">
      <c r="C4756" s="17"/>
    </row>
    <row r="4757" spans="3:3" x14ac:dyDescent="0.25">
      <c r="C4757" s="17"/>
    </row>
    <row r="4758" spans="3:3" x14ac:dyDescent="0.25">
      <c r="C4758" s="17"/>
    </row>
    <row r="4759" spans="3:3" x14ac:dyDescent="0.25">
      <c r="C4759" s="17"/>
    </row>
    <row r="4760" spans="3:3" x14ac:dyDescent="0.25">
      <c r="C4760" s="17"/>
    </row>
    <row r="4761" spans="3:3" x14ac:dyDescent="0.25">
      <c r="C4761" s="17"/>
    </row>
    <row r="4762" spans="3:3" x14ac:dyDescent="0.25">
      <c r="C4762" s="17"/>
    </row>
    <row r="4763" spans="3:3" x14ac:dyDescent="0.25">
      <c r="C4763" s="17"/>
    </row>
    <row r="4764" spans="3:3" x14ac:dyDescent="0.25">
      <c r="C4764" s="17"/>
    </row>
    <row r="4765" spans="3:3" x14ac:dyDescent="0.25">
      <c r="C4765" s="17"/>
    </row>
    <row r="4766" spans="3:3" x14ac:dyDescent="0.25">
      <c r="C4766" s="17"/>
    </row>
    <row r="4767" spans="3:3" x14ac:dyDescent="0.25">
      <c r="C4767" s="17"/>
    </row>
    <row r="4768" spans="3:3" x14ac:dyDescent="0.25">
      <c r="C4768" s="17"/>
    </row>
    <row r="4769" spans="3:3" x14ac:dyDescent="0.25">
      <c r="C4769" s="17"/>
    </row>
    <row r="4770" spans="3:3" x14ac:dyDescent="0.25">
      <c r="C4770" s="17"/>
    </row>
    <row r="4771" spans="3:3" x14ac:dyDescent="0.25">
      <c r="C4771" s="17"/>
    </row>
    <row r="4772" spans="3:3" x14ac:dyDescent="0.25">
      <c r="C4772" s="17"/>
    </row>
    <row r="4773" spans="3:3" x14ac:dyDescent="0.25">
      <c r="C4773" s="17"/>
    </row>
    <row r="4774" spans="3:3" x14ac:dyDescent="0.25">
      <c r="C4774" s="17"/>
    </row>
    <row r="4775" spans="3:3" x14ac:dyDescent="0.25">
      <c r="C4775" s="17"/>
    </row>
    <row r="4776" spans="3:3" x14ac:dyDescent="0.25">
      <c r="C4776" s="17"/>
    </row>
    <row r="4777" spans="3:3" x14ac:dyDescent="0.25">
      <c r="C4777" s="17"/>
    </row>
    <row r="4778" spans="3:3" x14ac:dyDescent="0.25">
      <c r="C4778" s="17"/>
    </row>
    <row r="4779" spans="3:3" x14ac:dyDescent="0.25">
      <c r="C4779" s="17"/>
    </row>
    <row r="4780" spans="3:3" x14ac:dyDescent="0.25">
      <c r="C4780" s="17"/>
    </row>
    <row r="4781" spans="3:3" x14ac:dyDescent="0.25">
      <c r="C4781" s="17"/>
    </row>
    <row r="4782" spans="3:3" x14ac:dyDescent="0.25">
      <c r="C4782" s="17"/>
    </row>
    <row r="4783" spans="3:3" x14ac:dyDescent="0.25">
      <c r="C4783" s="17"/>
    </row>
    <row r="4784" spans="3:3" x14ac:dyDescent="0.25">
      <c r="C4784" s="17"/>
    </row>
    <row r="4785" spans="3:3" x14ac:dyDescent="0.25">
      <c r="C4785" s="17"/>
    </row>
    <row r="4786" spans="3:3" x14ac:dyDescent="0.25">
      <c r="C4786" s="17"/>
    </row>
    <row r="4787" spans="3:3" x14ac:dyDescent="0.25">
      <c r="C4787" s="17"/>
    </row>
    <row r="4788" spans="3:3" x14ac:dyDescent="0.25">
      <c r="C4788" s="17"/>
    </row>
    <row r="4789" spans="3:3" x14ac:dyDescent="0.25">
      <c r="C4789" s="17"/>
    </row>
    <row r="4790" spans="3:3" x14ac:dyDescent="0.25">
      <c r="C4790" s="17"/>
    </row>
    <row r="4791" spans="3:3" x14ac:dyDescent="0.25">
      <c r="C4791" s="17"/>
    </row>
    <row r="4792" spans="3:3" x14ac:dyDescent="0.25">
      <c r="C4792" s="17"/>
    </row>
    <row r="4793" spans="3:3" x14ac:dyDescent="0.25">
      <c r="C4793" s="17"/>
    </row>
    <row r="4794" spans="3:3" x14ac:dyDescent="0.25">
      <c r="C4794" s="17"/>
    </row>
    <row r="4795" spans="3:3" x14ac:dyDescent="0.25">
      <c r="C4795" s="17"/>
    </row>
    <row r="4796" spans="3:3" x14ac:dyDescent="0.25">
      <c r="C4796" s="17"/>
    </row>
    <row r="4797" spans="3:3" x14ac:dyDescent="0.25">
      <c r="C4797" s="17"/>
    </row>
    <row r="4798" spans="3:3" x14ac:dyDescent="0.25">
      <c r="C4798" s="17"/>
    </row>
    <row r="4799" spans="3:3" x14ac:dyDescent="0.25">
      <c r="C4799" s="17"/>
    </row>
    <row r="4800" spans="3:3" x14ac:dyDescent="0.25">
      <c r="C4800" s="17"/>
    </row>
    <row r="4801" spans="3:3" x14ac:dyDescent="0.25">
      <c r="C4801" s="17"/>
    </row>
    <row r="4802" spans="3:3" x14ac:dyDescent="0.25">
      <c r="C4802" s="17"/>
    </row>
    <row r="4803" spans="3:3" x14ac:dyDescent="0.25">
      <c r="C4803" s="17"/>
    </row>
    <row r="4804" spans="3:3" x14ac:dyDescent="0.25">
      <c r="C4804" s="17"/>
    </row>
    <row r="4805" spans="3:3" x14ac:dyDescent="0.25">
      <c r="C4805" s="17"/>
    </row>
    <row r="4806" spans="3:3" x14ac:dyDescent="0.25">
      <c r="C4806" s="17"/>
    </row>
    <row r="4807" spans="3:3" x14ac:dyDescent="0.25">
      <c r="C4807" s="17"/>
    </row>
    <row r="4808" spans="3:3" x14ac:dyDescent="0.25">
      <c r="C4808" s="17"/>
    </row>
    <row r="4809" spans="3:3" x14ac:dyDescent="0.25">
      <c r="C4809" s="17"/>
    </row>
    <row r="4810" spans="3:3" x14ac:dyDescent="0.25">
      <c r="C4810" s="17"/>
    </row>
    <row r="4811" spans="3:3" x14ac:dyDescent="0.25">
      <c r="C4811" s="17"/>
    </row>
    <row r="4812" spans="3:3" x14ac:dyDescent="0.25">
      <c r="C4812" s="17"/>
    </row>
    <row r="4813" spans="3:3" x14ac:dyDescent="0.25">
      <c r="C4813" s="17"/>
    </row>
    <row r="4814" spans="3:3" x14ac:dyDescent="0.25">
      <c r="C4814" s="17"/>
    </row>
    <row r="4815" spans="3:3" x14ac:dyDescent="0.25">
      <c r="C4815" s="17"/>
    </row>
    <row r="4816" spans="3:3" x14ac:dyDescent="0.25">
      <c r="C4816" s="17"/>
    </row>
    <row r="4817" spans="3:3" x14ac:dyDescent="0.25">
      <c r="C4817" s="17"/>
    </row>
    <row r="4818" spans="3:3" x14ac:dyDescent="0.25">
      <c r="C4818" s="17"/>
    </row>
    <row r="4819" spans="3:3" x14ac:dyDescent="0.25">
      <c r="C4819" s="17"/>
    </row>
    <row r="4820" spans="3:3" x14ac:dyDescent="0.25">
      <c r="C4820" s="17"/>
    </row>
    <row r="4821" spans="3:3" x14ac:dyDescent="0.25">
      <c r="C4821" s="17"/>
    </row>
    <row r="4822" spans="3:3" x14ac:dyDescent="0.25">
      <c r="C4822" s="17"/>
    </row>
    <row r="4823" spans="3:3" x14ac:dyDescent="0.25">
      <c r="C4823" s="17"/>
    </row>
    <row r="4824" spans="3:3" x14ac:dyDescent="0.25">
      <c r="C4824" s="17"/>
    </row>
    <row r="4825" spans="3:3" x14ac:dyDescent="0.25">
      <c r="C4825" s="17"/>
    </row>
    <row r="4826" spans="3:3" x14ac:dyDescent="0.25">
      <c r="C4826" s="17"/>
    </row>
    <row r="4827" spans="3:3" x14ac:dyDescent="0.25">
      <c r="C4827" s="17"/>
    </row>
    <row r="4828" spans="3:3" x14ac:dyDescent="0.25">
      <c r="C4828" s="17"/>
    </row>
    <row r="4829" spans="3:3" x14ac:dyDescent="0.25">
      <c r="C4829" s="17"/>
    </row>
    <row r="4830" spans="3:3" x14ac:dyDescent="0.25">
      <c r="C4830" s="17"/>
    </row>
    <row r="4831" spans="3:3" x14ac:dyDescent="0.25">
      <c r="C4831" s="17"/>
    </row>
    <row r="4832" spans="3:3" x14ac:dyDescent="0.25">
      <c r="C4832" s="17"/>
    </row>
    <row r="4833" spans="3:3" x14ac:dyDescent="0.25">
      <c r="C4833" s="17"/>
    </row>
    <row r="4834" spans="3:3" x14ac:dyDescent="0.25">
      <c r="C4834" s="17"/>
    </row>
    <row r="4835" spans="3:3" x14ac:dyDescent="0.25">
      <c r="C4835" s="17"/>
    </row>
    <row r="4836" spans="3:3" x14ac:dyDescent="0.25">
      <c r="C4836" s="17"/>
    </row>
    <row r="4837" spans="3:3" x14ac:dyDescent="0.25">
      <c r="C4837" s="17"/>
    </row>
    <row r="4838" spans="3:3" x14ac:dyDescent="0.25">
      <c r="C4838" s="17"/>
    </row>
    <row r="4839" spans="3:3" x14ac:dyDescent="0.25">
      <c r="C4839" s="17"/>
    </row>
    <row r="4840" spans="3:3" x14ac:dyDescent="0.25">
      <c r="C4840" s="17"/>
    </row>
    <row r="4841" spans="3:3" x14ac:dyDescent="0.25">
      <c r="C4841" s="17"/>
    </row>
    <row r="4842" spans="3:3" x14ac:dyDescent="0.25">
      <c r="C4842" s="17"/>
    </row>
    <row r="4843" spans="3:3" x14ac:dyDescent="0.25">
      <c r="C4843" s="17"/>
    </row>
    <row r="4844" spans="3:3" x14ac:dyDescent="0.25">
      <c r="C4844" s="17"/>
    </row>
    <row r="4845" spans="3:3" x14ac:dyDescent="0.25">
      <c r="C4845" s="17"/>
    </row>
    <row r="4846" spans="3:3" x14ac:dyDescent="0.25">
      <c r="C4846" s="17"/>
    </row>
    <row r="4847" spans="3:3" x14ac:dyDescent="0.25">
      <c r="C4847" s="17"/>
    </row>
    <row r="4848" spans="3:3" x14ac:dyDescent="0.25">
      <c r="C4848" s="17"/>
    </row>
    <row r="4849" spans="3:3" x14ac:dyDescent="0.25">
      <c r="C4849" s="17"/>
    </row>
    <row r="4850" spans="3:3" x14ac:dyDescent="0.25">
      <c r="C4850" s="17"/>
    </row>
    <row r="4851" spans="3:3" x14ac:dyDescent="0.25">
      <c r="C4851" s="17"/>
    </row>
    <row r="4852" spans="3:3" x14ac:dyDescent="0.25">
      <c r="C4852" s="17"/>
    </row>
    <row r="4853" spans="3:3" x14ac:dyDescent="0.25">
      <c r="C4853" s="17"/>
    </row>
    <row r="4854" spans="3:3" x14ac:dyDescent="0.25">
      <c r="C4854" s="17"/>
    </row>
    <row r="4855" spans="3:3" x14ac:dyDescent="0.25">
      <c r="C4855" s="17"/>
    </row>
    <row r="4856" spans="3:3" x14ac:dyDescent="0.25">
      <c r="C4856" s="17"/>
    </row>
    <row r="4857" spans="3:3" x14ac:dyDescent="0.25">
      <c r="C4857" s="17"/>
    </row>
    <row r="4858" spans="3:3" x14ac:dyDescent="0.25">
      <c r="C4858" s="17"/>
    </row>
    <row r="4859" spans="3:3" x14ac:dyDescent="0.25">
      <c r="C4859" s="17"/>
    </row>
    <row r="4860" spans="3:3" x14ac:dyDescent="0.25">
      <c r="C4860" s="17"/>
    </row>
    <row r="4861" spans="3:3" x14ac:dyDescent="0.25">
      <c r="C4861" s="17"/>
    </row>
    <row r="4862" spans="3:3" x14ac:dyDescent="0.25">
      <c r="C4862" s="17"/>
    </row>
    <row r="4863" spans="3:3" x14ac:dyDescent="0.25">
      <c r="C4863" s="17"/>
    </row>
    <row r="4864" spans="3:3" x14ac:dyDescent="0.25">
      <c r="C4864" s="17"/>
    </row>
    <row r="4865" spans="3:3" x14ac:dyDescent="0.25">
      <c r="C4865" s="17"/>
    </row>
    <row r="4866" spans="3:3" x14ac:dyDescent="0.25">
      <c r="C4866" s="17"/>
    </row>
    <row r="4867" spans="3:3" x14ac:dyDescent="0.25">
      <c r="C4867" s="17"/>
    </row>
    <row r="4868" spans="3:3" x14ac:dyDescent="0.25">
      <c r="C4868" s="17"/>
    </row>
    <row r="4869" spans="3:3" x14ac:dyDescent="0.25">
      <c r="C4869" s="17"/>
    </row>
    <row r="4870" spans="3:3" x14ac:dyDescent="0.25">
      <c r="C4870" s="17"/>
    </row>
    <row r="4871" spans="3:3" x14ac:dyDescent="0.25">
      <c r="C4871" s="17"/>
    </row>
    <row r="4872" spans="3:3" x14ac:dyDescent="0.25">
      <c r="C4872" s="17"/>
    </row>
    <row r="4873" spans="3:3" x14ac:dyDescent="0.25">
      <c r="C4873" s="17"/>
    </row>
    <row r="4874" spans="3:3" x14ac:dyDescent="0.25">
      <c r="C4874" s="17"/>
    </row>
    <row r="4875" spans="3:3" x14ac:dyDescent="0.25">
      <c r="C4875" s="17"/>
    </row>
    <row r="4876" spans="3:3" x14ac:dyDescent="0.25">
      <c r="C4876" s="17"/>
    </row>
    <row r="4877" spans="3:3" x14ac:dyDescent="0.25">
      <c r="C4877" s="17"/>
    </row>
    <row r="4878" spans="3:3" x14ac:dyDescent="0.25">
      <c r="C4878" s="17"/>
    </row>
    <row r="4879" spans="3:3" x14ac:dyDescent="0.25">
      <c r="C4879" s="17"/>
    </row>
    <row r="4880" spans="3:3" x14ac:dyDescent="0.25">
      <c r="C4880" s="17"/>
    </row>
    <row r="4881" spans="3:3" x14ac:dyDescent="0.25">
      <c r="C4881" s="17"/>
    </row>
    <row r="4882" spans="3:3" x14ac:dyDescent="0.25">
      <c r="C4882" s="17"/>
    </row>
    <row r="4883" spans="3:3" x14ac:dyDescent="0.25">
      <c r="C4883" s="17"/>
    </row>
    <row r="4884" spans="3:3" x14ac:dyDescent="0.25">
      <c r="C4884" s="17"/>
    </row>
    <row r="4885" spans="3:3" x14ac:dyDescent="0.25">
      <c r="C4885" s="17"/>
    </row>
    <row r="4886" spans="3:3" x14ac:dyDescent="0.25">
      <c r="C4886" s="17"/>
    </row>
    <row r="4887" spans="3:3" x14ac:dyDescent="0.25">
      <c r="C4887" s="17"/>
    </row>
    <row r="4888" spans="3:3" x14ac:dyDescent="0.25">
      <c r="C4888" s="17"/>
    </row>
    <row r="4889" spans="3:3" x14ac:dyDescent="0.25">
      <c r="C4889" s="17"/>
    </row>
    <row r="4890" spans="3:3" x14ac:dyDescent="0.25">
      <c r="C4890" s="17"/>
    </row>
    <row r="4891" spans="3:3" x14ac:dyDescent="0.25">
      <c r="C4891" s="17"/>
    </row>
    <row r="4892" spans="3:3" x14ac:dyDescent="0.25">
      <c r="C4892" s="17"/>
    </row>
    <row r="4893" spans="3:3" x14ac:dyDescent="0.25">
      <c r="C4893" s="17"/>
    </row>
    <row r="4894" spans="3:3" x14ac:dyDescent="0.25">
      <c r="C4894" s="17"/>
    </row>
    <row r="4895" spans="3:3" x14ac:dyDescent="0.25">
      <c r="C4895" s="17"/>
    </row>
    <row r="4896" spans="3:3" x14ac:dyDescent="0.25">
      <c r="C4896" s="17"/>
    </row>
    <row r="4897" spans="3:3" x14ac:dyDescent="0.25">
      <c r="C4897" s="17"/>
    </row>
    <row r="4898" spans="3:3" x14ac:dyDescent="0.25">
      <c r="C4898" s="17"/>
    </row>
    <row r="4899" spans="3:3" x14ac:dyDescent="0.25">
      <c r="C4899" s="17"/>
    </row>
    <row r="4900" spans="3:3" x14ac:dyDescent="0.25">
      <c r="C4900" s="17"/>
    </row>
    <row r="4901" spans="3:3" x14ac:dyDescent="0.25">
      <c r="C4901" s="17"/>
    </row>
    <row r="4902" spans="3:3" x14ac:dyDescent="0.25">
      <c r="C4902" s="17"/>
    </row>
    <row r="4903" spans="3:3" x14ac:dyDescent="0.25">
      <c r="C4903" s="17"/>
    </row>
    <row r="4904" spans="3:3" x14ac:dyDescent="0.25">
      <c r="C4904" s="17"/>
    </row>
    <row r="4905" spans="3:3" x14ac:dyDescent="0.25">
      <c r="C4905" s="17"/>
    </row>
    <row r="4906" spans="3:3" x14ac:dyDescent="0.25">
      <c r="C4906" s="17"/>
    </row>
    <row r="4907" spans="3:3" x14ac:dyDescent="0.25">
      <c r="C4907" s="17"/>
    </row>
    <row r="4908" spans="3:3" x14ac:dyDescent="0.25">
      <c r="C4908" s="17"/>
    </row>
    <row r="4909" spans="3:3" x14ac:dyDescent="0.25">
      <c r="C4909" s="17"/>
    </row>
    <row r="4910" spans="3:3" x14ac:dyDescent="0.25">
      <c r="C4910" s="17"/>
    </row>
    <row r="4911" spans="3:3" x14ac:dyDescent="0.25">
      <c r="C4911" s="17"/>
    </row>
    <row r="4912" spans="3:3" x14ac:dyDescent="0.25">
      <c r="C4912" s="17"/>
    </row>
    <row r="4913" spans="3:3" x14ac:dyDescent="0.25">
      <c r="C4913" s="17"/>
    </row>
    <row r="4914" spans="3:3" x14ac:dyDescent="0.25">
      <c r="C4914" s="17"/>
    </row>
    <row r="4915" spans="3:3" x14ac:dyDescent="0.25">
      <c r="C4915" s="17"/>
    </row>
    <row r="4916" spans="3:3" x14ac:dyDescent="0.25">
      <c r="C4916" s="17"/>
    </row>
    <row r="4917" spans="3:3" x14ac:dyDescent="0.25">
      <c r="C4917" s="17"/>
    </row>
    <row r="4918" spans="3:3" x14ac:dyDescent="0.25">
      <c r="C4918" s="17"/>
    </row>
    <row r="4919" spans="3:3" x14ac:dyDescent="0.25">
      <c r="C4919" s="17"/>
    </row>
    <row r="4920" spans="3:3" x14ac:dyDescent="0.25">
      <c r="C4920" s="17"/>
    </row>
    <row r="4921" spans="3:3" x14ac:dyDescent="0.25">
      <c r="C4921" s="17"/>
    </row>
    <row r="4922" spans="3:3" x14ac:dyDescent="0.25">
      <c r="C4922" s="17"/>
    </row>
    <row r="4923" spans="3:3" x14ac:dyDescent="0.25">
      <c r="C4923" s="17"/>
    </row>
    <row r="4924" spans="3:3" x14ac:dyDescent="0.25">
      <c r="C4924" s="17"/>
    </row>
    <row r="4925" spans="3:3" x14ac:dyDescent="0.25">
      <c r="C4925" s="17"/>
    </row>
    <row r="4926" spans="3:3" x14ac:dyDescent="0.25">
      <c r="C4926" s="17"/>
    </row>
    <row r="4927" spans="3:3" x14ac:dyDescent="0.25">
      <c r="C4927" s="17"/>
    </row>
    <row r="4928" spans="3:3" x14ac:dyDescent="0.25">
      <c r="C4928" s="17"/>
    </row>
    <row r="4929" spans="3:3" x14ac:dyDescent="0.25">
      <c r="C4929" s="17"/>
    </row>
    <row r="4930" spans="3:3" x14ac:dyDescent="0.25">
      <c r="C4930" s="17"/>
    </row>
    <row r="4931" spans="3:3" x14ac:dyDescent="0.25">
      <c r="C4931" s="17"/>
    </row>
    <row r="4932" spans="3:3" x14ac:dyDescent="0.25">
      <c r="C4932" s="17"/>
    </row>
    <row r="4933" spans="3:3" x14ac:dyDescent="0.25">
      <c r="C4933" s="17"/>
    </row>
    <row r="4934" spans="3:3" x14ac:dyDescent="0.25">
      <c r="C4934" s="17"/>
    </row>
    <row r="4935" spans="3:3" x14ac:dyDescent="0.25">
      <c r="C4935" s="17"/>
    </row>
    <row r="4936" spans="3:3" x14ac:dyDescent="0.25">
      <c r="C4936" s="17"/>
    </row>
    <row r="4937" spans="3:3" x14ac:dyDescent="0.25">
      <c r="C4937" s="17"/>
    </row>
    <row r="4938" spans="3:3" x14ac:dyDescent="0.25">
      <c r="C4938" s="17"/>
    </row>
    <row r="4939" spans="3:3" x14ac:dyDescent="0.25">
      <c r="C4939" s="17"/>
    </row>
    <row r="4940" spans="3:3" x14ac:dyDescent="0.25">
      <c r="C4940" s="17"/>
    </row>
    <row r="4941" spans="3:3" x14ac:dyDescent="0.25">
      <c r="C4941" s="17"/>
    </row>
    <row r="4942" spans="3:3" x14ac:dyDescent="0.25">
      <c r="C4942" s="17"/>
    </row>
    <row r="4943" spans="3:3" x14ac:dyDescent="0.25">
      <c r="C4943" s="17"/>
    </row>
    <row r="4944" spans="3:3" x14ac:dyDescent="0.25">
      <c r="C4944" s="17"/>
    </row>
    <row r="4945" spans="3:3" x14ac:dyDescent="0.25">
      <c r="C4945" s="17"/>
    </row>
    <row r="4946" spans="3:3" x14ac:dyDescent="0.25">
      <c r="C4946" s="17"/>
    </row>
    <row r="4947" spans="3:3" x14ac:dyDescent="0.25">
      <c r="C4947" s="17"/>
    </row>
    <row r="4948" spans="3:3" x14ac:dyDescent="0.25">
      <c r="C4948" s="17"/>
    </row>
    <row r="4949" spans="3:3" x14ac:dyDescent="0.25">
      <c r="C4949" s="17"/>
    </row>
    <row r="4950" spans="3:3" x14ac:dyDescent="0.25">
      <c r="C4950" s="17"/>
    </row>
    <row r="4951" spans="3:3" x14ac:dyDescent="0.25">
      <c r="C4951" s="17"/>
    </row>
    <row r="4952" spans="3:3" x14ac:dyDescent="0.25">
      <c r="C4952" s="17"/>
    </row>
    <row r="4953" spans="3:3" x14ac:dyDescent="0.25">
      <c r="C4953" s="17"/>
    </row>
    <row r="4954" spans="3:3" x14ac:dyDescent="0.25">
      <c r="C4954" s="17"/>
    </row>
    <row r="4955" spans="3:3" x14ac:dyDescent="0.25">
      <c r="C4955" s="17"/>
    </row>
    <row r="4956" spans="3:3" x14ac:dyDescent="0.25">
      <c r="C4956" s="17"/>
    </row>
    <row r="4957" spans="3:3" x14ac:dyDescent="0.25">
      <c r="C4957" s="17"/>
    </row>
    <row r="4958" spans="3:3" x14ac:dyDescent="0.25">
      <c r="C4958" s="17"/>
    </row>
    <row r="4959" spans="3:3" x14ac:dyDescent="0.25">
      <c r="C4959" s="17"/>
    </row>
    <row r="4960" spans="3:3" x14ac:dyDescent="0.25">
      <c r="C4960" s="17"/>
    </row>
    <row r="4961" spans="3:3" x14ac:dyDescent="0.25">
      <c r="C4961" s="17"/>
    </row>
    <row r="4962" spans="3:3" x14ac:dyDescent="0.25">
      <c r="C4962" s="17"/>
    </row>
    <row r="4963" spans="3:3" x14ac:dyDescent="0.25">
      <c r="C4963" s="17"/>
    </row>
    <row r="4964" spans="3:3" x14ac:dyDescent="0.25">
      <c r="C4964" s="17"/>
    </row>
    <row r="4965" spans="3:3" x14ac:dyDescent="0.25">
      <c r="C4965" s="17"/>
    </row>
    <row r="4966" spans="3:3" x14ac:dyDescent="0.25">
      <c r="C4966" s="17"/>
    </row>
    <row r="4967" spans="3:3" x14ac:dyDescent="0.25">
      <c r="C4967" s="17"/>
    </row>
    <row r="4968" spans="3:3" x14ac:dyDescent="0.25">
      <c r="C4968" s="17"/>
    </row>
    <row r="4969" spans="3:3" x14ac:dyDescent="0.25">
      <c r="C4969" s="17"/>
    </row>
    <row r="4970" spans="3:3" x14ac:dyDescent="0.25">
      <c r="C4970" s="17"/>
    </row>
    <row r="4971" spans="3:3" x14ac:dyDescent="0.25">
      <c r="C4971" s="17"/>
    </row>
    <row r="4972" spans="3:3" x14ac:dyDescent="0.25">
      <c r="C4972" s="17"/>
    </row>
    <row r="4973" spans="3:3" x14ac:dyDescent="0.25">
      <c r="C4973" s="17"/>
    </row>
    <row r="4974" spans="3:3" x14ac:dyDescent="0.25">
      <c r="C4974" s="17"/>
    </row>
    <row r="4975" spans="3:3" x14ac:dyDescent="0.25">
      <c r="C4975" s="17"/>
    </row>
    <row r="4976" spans="3:3" x14ac:dyDescent="0.25">
      <c r="C4976" s="17"/>
    </row>
    <row r="4977" spans="3:3" x14ac:dyDescent="0.25">
      <c r="C4977" s="17"/>
    </row>
    <row r="4978" spans="3:3" x14ac:dyDescent="0.25">
      <c r="C4978" s="17"/>
    </row>
    <row r="4979" spans="3:3" x14ac:dyDescent="0.25">
      <c r="C4979" s="17"/>
    </row>
    <row r="4980" spans="3:3" x14ac:dyDescent="0.25">
      <c r="C4980" s="17"/>
    </row>
    <row r="4981" spans="3:3" x14ac:dyDescent="0.25">
      <c r="C4981" s="17"/>
    </row>
    <row r="4982" spans="3:3" x14ac:dyDescent="0.25">
      <c r="C4982" s="17"/>
    </row>
    <row r="4983" spans="3:3" x14ac:dyDescent="0.25">
      <c r="C4983" s="17"/>
    </row>
    <row r="4984" spans="3:3" x14ac:dyDescent="0.25">
      <c r="C4984" s="17"/>
    </row>
    <row r="4985" spans="3:3" x14ac:dyDescent="0.25">
      <c r="C4985" s="17"/>
    </row>
    <row r="4986" spans="3:3" x14ac:dyDescent="0.25">
      <c r="C4986" s="17"/>
    </row>
    <row r="4987" spans="3:3" x14ac:dyDescent="0.25">
      <c r="C4987" s="17"/>
    </row>
    <row r="4988" spans="3:3" x14ac:dyDescent="0.25">
      <c r="C4988" s="17"/>
    </row>
    <row r="4989" spans="3:3" x14ac:dyDescent="0.25">
      <c r="C4989" s="17"/>
    </row>
    <row r="4990" spans="3:3" x14ac:dyDescent="0.25">
      <c r="C4990" s="17"/>
    </row>
    <row r="4991" spans="3:3" x14ac:dyDescent="0.25">
      <c r="C4991" s="17"/>
    </row>
    <row r="4992" spans="3:3" x14ac:dyDescent="0.25">
      <c r="C4992" s="17"/>
    </row>
    <row r="4993" spans="3:3" x14ac:dyDescent="0.25">
      <c r="C4993" s="17"/>
    </row>
    <row r="4994" spans="3:3" x14ac:dyDescent="0.25">
      <c r="C4994" s="17"/>
    </row>
    <row r="4995" spans="3:3" x14ac:dyDescent="0.25">
      <c r="C4995" s="17"/>
    </row>
    <row r="4996" spans="3:3" x14ac:dyDescent="0.25">
      <c r="C4996" s="17"/>
    </row>
    <row r="4997" spans="3:3" x14ac:dyDescent="0.25">
      <c r="C4997" s="17"/>
    </row>
    <row r="4998" spans="3:3" x14ac:dyDescent="0.25">
      <c r="C4998" s="17"/>
    </row>
    <row r="4999" spans="3:3" x14ac:dyDescent="0.25">
      <c r="C4999" s="17"/>
    </row>
    <row r="5000" spans="3:3" x14ac:dyDescent="0.25">
      <c r="C5000" s="17"/>
    </row>
    <row r="5001" spans="3:3" x14ac:dyDescent="0.25">
      <c r="C5001" s="17"/>
    </row>
    <row r="5002" spans="3:3" x14ac:dyDescent="0.25">
      <c r="C5002" s="17"/>
    </row>
    <row r="5003" spans="3:3" x14ac:dyDescent="0.25">
      <c r="C5003" s="17"/>
    </row>
    <row r="5004" spans="3:3" x14ac:dyDescent="0.25">
      <c r="C5004" s="17"/>
    </row>
    <row r="5005" spans="3:3" x14ac:dyDescent="0.25">
      <c r="C5005" s="17"/>
    </row>
    <row r="5006" spans="3:3" x14ac:dyDescent="0.25">
      <c r="C5006" s="17"/>
    </row>
    <row r="5007" spans="3:3" x14ac:dyDescent="0.25">
      <c r="C5007" s="17"/>
    </row>
    <row r="5008" spans="3:3" x14ac:dyDescent="0.25">
      <c r="C5008" s="17"/>
    </row>
    <row r="5009" spans="3:3" x14ac:dyDescent="0.25">
      <c r="C5009" s="17"/>
    </row>
    <row r="5010" spans="3:3" x14ac:dyDescent="0.25">
      <c r="C5010" s="17"/>
    </row>
    <row r="5011" spans="3:3" x14ac:dyDescent="0.25">
      <c r="C5011" s="17"/>
    </row>
    <row r="5012" spans="3:3" x14ac:dyDescent="0.25">
      <c r="C5012" s="17"/>
    </row>
    <row r="5013" spans="3:3" x14ac:dyDescent="0.25">
      <c r="C5013" s="17"/>
    </row>
    <row r="5014" spans="3:3" x14ac:dyDescent="0.25">
      <c r="C5014" s="17"/>
    </row>
    <row r="5015" spans="3:3" x14ac:dyDescent="0.25">
      <c r="C5015" s="17"/>
    </row>
    <row r="5016" spans="3:3" x14ac:dyDescent="0.25">
      <c r="C5016" s="17"/>
    </row>
    <row r="5017" spans="3:3" x14ac:dyDescent="0.25">
      <c r="C5017" s="17"/>
    </row>
    <row r="5018" spans="3:3" x14ac:dyDescent="0.25">
      <c r="C5018" s="17"/>
    </row>
    <row r="5019" spans="3:3" x14ac:dyDescent="0.25">
      <c r="C5019" s="17"/>
    </row>
    <row r="5020" spans="3:3" x14ac:dyDescent="0.25">
      <c r="C5020" s="17"/>
    </row>
    <row r="5021" spans="3:3" x14ac:dyDescent="0.25">
      <c r="C5021" s="17"/>
    </row>
    <row r="5022" spans="3:3" x14ac:dyDescent="0.25">
      <c r="C5022" s="17"/>
    </row>
    <row r="5023" spans="3:3" x14ac:dyDescent="0.25">
      <c r="C5023" s="17"/>
    </row>
    <row r="5024" spans="3:3" x14ac:dyDescent="0.25">
      <c r="C5024" s="17"/>
    </row>
    <row r="5025" spans="3:3" x14ac:dyDescent="0.25">
      <c r="C5025" s="17"/>
    </row>
    <row r="5026" spans="3:3" x14ac:dyDescent="0.25">
      <c r="C5026" s="17"/>
    </row>
    <row r="5027" spans="3:3" x14ac:dyDescent="0.25">
      <c r="C5027" s="17"/>
    </row>
    <row r="5028" spans="3:3" x14ac:dyDescent="0.25">
      <c r="C5028" s="17"/>
    </row>
    <row r="5029" spans="3:3" x14ac:dyDescent="0.25">
      <c r="C5029" s="17"/>
    </row>
    <row r="5030" spans="3:3" x14ac:dyDescent="0.25">
      <c r="C5030" s="17"/>
    </row>
    <row r="5031" spans="3:3" x14ac:dyDescent="0.25">
      <c r="C5031" s="17"/>
    </row>
    <row r="5032" spans="3:3" x14ac:dyDescent="0.25">
      <c r="C5032" s="17"/>
    </row>
    <row r="5033" spans="3:3" x14ac:dyDescent="0.25">
      <c r="C5033" s="17"/>
    </row>
    <row r="5034" spans="3:3" x14ac:dyDescent="0.25">
      <c r="C5034" s="17"/>
    </row>
    <row r="5035" spans="3:3" x14ac:dyDescent="0.25">
      <c r="C5035" s="17"/>
    </row>
    <row r="5036" spans="3:3" x14ac:dyDescent="0.25">
      <c r="C5036" s="17"/>
    </row>
    <row r="5037" spans="3:3" x14ac:dyDescent="0.25">
      <c r="C5037" s="17"/>
    </row>
    <row r="5038" spans="3:3" x14ac:dyDescent="0.25">
      <c r="C5038" s="17"/>
    </row>
    <row r="5039" spans="3:3" x14ac:dyDescent="0.25">
      <c r="C5039" s="17"/>
    </row>
    <row r="5040" spans="3:3" x14ac:dyDescent="0.25">
      <c r="C5040" s="17"/>
    </row>
    <row r="5041" spans="3:3" x14ac:dyDescent="0.25">
      <c r="C5041" s="17"/>
    </row>
    <row r="5042" spans="3:3" x14ac:dyDescent="0.25">
      <c r="C5042" s="17"/>
    </row>
    <row r="5043" spans="3:3" x14ac:dyDescent="0.25">
      <c r="C5043" s="17"/>
    </row>
    <row r="5044" spans="3:3" x14ac:dyDescent="0.25">
      <c r="C5044" s="17"/>
    </row>
    <row r="5045" spans="3:3" x14ac:dyDescent="0.25">
      <c r="C5045" s="17"/>
    </row>
    <row r="5046" spans="3:3" x14ac:dyDescent="0.25">
      <c r="C5046" s="17"/>
    </row>
    <row r="5047" spans="3:3" x14ac:dyDescent="0.25">
      <c r="C5047" s="17"/>
    </row>
    <row r="5048" spans="3:3" x14ac:dyDescent="0.25">
      <c r="C5048" s="17"/>
    </row>
    <row r="5049" spans="3:3" x14ac:dyDescent="0.25">
      <c r="C5049" s="17"/>
    </row>
    <row r="5050" spans="3:3" x14ac:dyDescent="0.25">
      <c r="C5050" s="17"/>
    </row>
    <row r="5051" spans="3:3" x14ac:dyDescent="0.25">
      <c r="C5051" s="17"/>
    </row>
    <row r="5052" spans="3:3" x14ac:dyDescent="0.25">
      <c r="C5052" s="17"/>
    </row>
    <row r="5053" spans="3:3" x14ac:dyDescent="0.25">
      <c r="C5053" s="17"/>
    </row>
    <row r="5054" spans="3:3" x14ac:dyDescent="0.25">
      <c r="C5054" s="17"/>
    </row>
    <row r="5055" spans="3:3" x14ac:dyDescent="0.25">
      <c r="C5055" s="17"/>
    </row>
    <row r="5056" spans="3:3" x14ac:dyDescent="0.25">
      <c r="C5056" s="17"/>
    </row>
    <row r="5057" spans="3:3" x14ac:dyDescent="0.25">
      <c r="C5057" s="17"/>
    </row>
    <row r="5058" spans="3:3" x14ac:dyDescent="0.25">
      <c r="C5058" s="17"/>
    </row>
    <row r="5059" spans="3:3" x14ac:dyDescent="0.25">
      <c r="C5059" s="17"/>
    </row>
    <row r="5060" spans="3:3" x14ac:dyDescent="0.25">
      <c r="C5060" s="17"/>
    </row>
    <row r="5061" spans="3:3" x14ac:dyDescent="0.25">
      <c r="C5061" s="17"/>
    </row>
    <row r="5062" spans="3:3" x14ac:dyDescent="0.25">
      <c r="C5062" s="17"/>
    </row>
    <row r="5063" spans="3:3" x14ac:dyDescent="0.25">
      <c r="C5063" s="17"/>
    </row>
    <row r="5064" spans="3:3" x14ac:dyDescent="0.25">
      <c r="C5064" s="17"/>
    </row>
    <row r="5065" spans="3:3" x14ac:dyDescent="0.25">
      <c r="C5065" s="17"/>
    </row>
    <row r="5066" spans="3:3" x14ac:dyDescent="0.25">
      <c r="C5066" s="17"/>
    </row>
    <row r="5067" spans="3:3" x14ac:dyDescent="0.25">
      <c r="C5067" s="17"/>
    </row>
    <row r="5068" spans="3:3" x14ac:dyDescent="0.25">
      <c r="C5068" s="17"/>
    </row>
    <row r="5069" spans="3:3" x14ac:dyDescent="0.25">
      <c r="C5069" s="17"/>
    </row>
    <row r="5070" spans="3:3" x14ac:dyDescent="0.25">
      <c r="C5070" s="17"/>
    </row>
    <row r="5071" spans="3:3" x14ac:dyDescent="0.25">
      <c r="C5071" s="17"/>
    </row>
    <row r="5072" spans="3:3" x14ac:dyDescent="0.25">
      <c r="C5072" s="17"/>
    </row>
    <row r="5073" spans="3:3" x14ac:dyDescent="0.25">
      <c r="C5073" s="17"/>
    </row>
    <row r="5074" spans="3:3" x14ac:dyDescent="0.25">
      <c r="C5074" s="17"/>
    </row>
    <row r="5075" spans="3:3" x14ac:dyDescent="0.25">
      <c r="C5075" s="17"/>
    </row>
    <row r="5076" spans="3:3" x14ac:dyDescent="0.25">
      <c r="C5076" s="17"/>
    </row>
    <row r="5077" spans="3:3" x14ac:dyDescent="0.25">
      <c r="C5077" s="17"/>
    </row>
    <row r="5078" spans="3:3" x14ac:dyDescent="0.25">
      <c r="C5078" s="17"/>
    </row>
    <row r="5079" spans="3:3" x14ac:dyDescent="0.25">
      <c r="C5079" s="17"/>
    </row>
    <row r="5080" spans="3:3" x14ac:dyDescent="0.25">
      <c r="C5080" s="17"/>
    </row>
    <row r="5081" spans="3:3" x14ac:dyDescent="0.25">
      <c r="C5081" s="17"/>
    </row>
    <row r="5082" spans="3:3" x14ac:dyDescent="0.25">
      <c r="C5082" s="17"/>
    </row>
    <row r="5083" spans="3:3" x14ac:dyDescent="0.25">
      <c r="C5083" s="17"/>
    </row>
    <row r="5084" spans="3:3" x14ac:dyDescent="0.25">
      <c r="C5084" s="17"/>
    </row>
    <row r="5085" spans="3:3" x14ac:dyDescent="0.25">
      <c r="C5085" s="17"/>
    </row>
    <row r="5086" spans="3:3" x14ac:dyDescent="0.25">
      <c r="C5086" s="17"/>
    </row>
    <row r="5087" spans="3:3" x14ac:dyDescent="0.25">
      <c r="C5087" s="17"/>
    </row>
    <row r="5088" spans="3:3" x14ac:dyDescent="0.25">
      <c r="C5088" s="17"/>
    </row>
    <row r="5089" spans="3:3" x14ac:dyDescent="0.25">
      <c r="C5089" s="17"/>
    </row>
    <row r="5090" spans="3:3" x14ac:dyDescent="0.25">
      <c r="C5090" s="17"/>
    </row>
    <row r="5091" spans="3:3" x14ac:dyDescent="0.25">
      <c r="C5091" s="17"/>
    </row>
    <row r="5092" spans="3:3" x14ac:dyDescent="0.25">
      <c r="C5092" s="17"/>
    </row>
    <row r="5093" spans="3:3" x14ac:dyDescent="0.25">
      <c r="C5093" s="17"/>
    </row>
    <row r="5094" spans="3:3" x14ac:dyDescent="0.25">
      <c r="C5094" s="17"/>
    </row>
    <row r="5095" spans="3:3" x14ac:dyDescent="0.25">
      <c r="C5095" s="17"/>
    </row>
    <row r="5096" spans="3:3" x14ac:dyDescent="0.25">
      <c r="C5096" s="17"/>
    </row>
    <row r="5097" spans="3:3" x14ac:dyDescent="0.25">
      <c r="C5097" s="17"/>
    </row>
    <row r="5098" spans="3:3" x14ac:dyDescent="0.25">
      <c r="C5098" s="17"/>
    </row>
    <row r="5099" spans="3:3" x14ac:dyDescent="0.25">
      <c r="C5099" s="17"/>
    </row>
    <row r="5100" spans="3:3" x14ac:dyDescent="0.25">
      <c r="C5100" s="17"/>
    </row>
    <row r="5101" spans="3:3" x14ac:dyDescent="0.25">
      <c r="C5101" s="17"/>
    </row>
    <row r="5102" spans="3:3" x14ac:dyDescent="0.25">
      <c r="C5102" s="17"/>
    </row>
    <row r="5103" spans="3:3" x14ac:dyDescent="0.25">
      <c r="C5103" s="17"/>
    </row>
    <row r="5104" spans="3:3" x14ac:dyDescent="0.25">
      <c r="C5104" s="17"/>
    </row>
    <row r="5105" spans="3:3" x14ac:dyDescent="0.25">
      <c r="C5105" s="17"/>
    </row>
    <row r="5106" spans="3:3" x14ac:dyDescent="0.25">
      <c r="C5106" s="17"/>
    </row>
    <row r="5107" spans="3:3" x14ac:dyDescent="0.25">
      <c r="C5107" s="17"/>
    </row>
    <row r="5108" spans="3:3" x14ac:dyDescent="0.25">
      <c r="C5108" s="17"/>
    </row>
    <row r="5109" spans="3:3" x14ac:dyDescent="0.25">
      <c r="C5109" s="17"/>
    </row>
    <row r="5110" spans="3:3" x14ac:dyDescent="0.25">
      <c r="C5110" s="17"/>
    </row>
    <row r="5111" spans="3:3" x14ac:dyDescent="0.25">
      <c r="C5111" s="17"/>
    </row>
    <row r="5112" spans="3:3" x14ac:dyDescent="0.25">
      <c r="C5112" s="17"/>
    </row>
    <row r="5113" spans="3:3" x14ac:dyDescent="0.25">
      <c r="C5113" s="17"/>
    </row>
    <row r="5114" spans="3:3" x14ac:dyDescent="0.25">
      <c r="C5114" s="17"/>
    </row>
    <row r="5115" spans="3:3" x14ac:dyDescent="0.25">
      <c r="C5115" s="17"/>
    </row>
    <row r="5116" spans="3:3" x14ac:dyDescent="0.25">
      <c r="C5116" s="17"/>
    </row>
    <row r="5117" spans="3:3" x14ac:dyDescent="0.25">
      <c r="C5117" s="17"/>
    </row>
    <row r="5118" spans="3:3" x14ac:dyDescent="0.25">
      <c r="C5118" s="17"/>
    </row>
    <row r="5119" spans="3:3" x14ac:dyDescent="0.25">
      <c r="C5119" s="17"/>
    </row>
    <row r="5120" spans="3:3" x14ac:dyDescent="0.25">
      <c r="C5120" s="17"/>
    </row>
    <row r="5121" spans="3:3" x14ac:dyDescent="0.25">
      <c r="C5121" s="17"/>
    </row>
    <row r="5122" spans="3:3" x14ac:dyDescent="0.25">
      <c r="C5122" s="17"/>
    </row>
    <row r="5123" spans="3:3" x14ac:dyDescent="0.25">
      <c r="C5123" s="17"/>
    </row>
    <row r="5124" spans="3:3" x14ac:dyDescent="0.25">
      <c r="C5124" s="17"/>
    </row>
    <row r="5125" spans="3:3" x14ac:dyDescent="0.25">
      <c r="C5125" s="17"/>
    </row>
    <row r="5126" spans="3:3" x14ac:dyDescent="0.25">
      <c r="C5126" s="17"/>
    </row>
    <row r="5127" spans="3:3" x14ac:dyDescent="0.25">
      <c r="C5127" s="17"/>
    </row>
    <row r="5128" spans="3:3" x14ac:dyDescent="0.25">
      <c r="C5128" s="17"/>
    </row>
    <row r="5129" spans="3:3" x14ac:dyDescent="0.25">
      <c r="C5129" s="17"/>
    </row>
    <row r="5130" spans="3:3" x14ac:dyDescent="0.25">
      <c r="C5130" s="17"/>
    </row>
    <row r="5131" spans="3:3" x14ac:dyDescent="0.25">
      <c r="C5131" s="17"/>
    </row>
    <row r="5132" spans="3:3" x14ac:dyDescent="0.25">
      <c r="C5132" s="17"/>
    </row>
    <row r="5133" spans="3:3" x14ac:dyDescent="0.25">
      <c r="C5133" s="17"/>
    </row>
    <row r="5134" spans="3:3" x14ac:dyDescent="0.25">
      <c r="C5134" s="17"/>
    </row>
    <row r="5135" spans="3:3" x14ac:dyDescent="0.25">
      <c r="C5135" s="17"/>
    </row>
    <row r="5136" spans="3:3" x14ac:dyDescent="0.25">
      <c r="C5136" s="17"/>
    </row>
    <row r="5137" spans="3:3" x14ac:dyDescent="0.25">
      <c r="C5137" s="17"/>
    </row>
    <row r="5138" spans="3:3" x14ac:dyDescent="0.25">
      <c r="C5138" s="17"/>
    </row>
    <row r="5139" spans="3:3" x14ac:dyDescent="0.25">
      <c r="C5139" s="17"/>
    </row>
    <row r="5140" spans="3:3" x14ac:dyDescent="0.25">
      <c r="C5140" s="17"/>
    </row>
    <row r="5141" spans="3:3" x14ac:dyDescent="0.25">
      <c r="C5141" s="17"/>
    </row>
    <row r="5142" spans="3:3" x14ac:dyDescent="0.25">
      <c r="C5142" s="17"/>
    </row>
    <row r="5143" spans="3:3" x14ac:dyDescent="0.25">
      <c r="C5143" s="17"/>
    </row>
    <row r="5144" spans="3:3" x14ac:dyDescent="0.25">
      <c r="C5144" s="17"/>
    </row>
    <row r="5145" spans="3:3" x14ac:dyDescent="0.25">
      <c r="C5145" s="17"/>
    </row>
    <row r="5146" spans="3:3" x14ac:dyDescent="0.25">
      <c r="C5146" s="17"/>
    </row>
    <row r="5147" spans="3:3" x14ac:dyDescent="0.25">
      <c r="C5147" s="17"/>
    </row>
    <row r="5148" spans="3:3" x14ac:dyDescent="0.25">
      <c r="C5148" s="17"/>
    </row>
    <row r="5149" spans="3:3" x14ac:dyDescent="0.25">
      <c r="C5149" s="17"/>
    </row>
    <row r="5150" spans="3:3" x14ac:dyDescent="0.25">
      <c r="C5150" s="17"/>
    </row>
    <row r="5151" spans="3:3" x14ac:dyDescent="0.25">
      <c r="C5151" s="17"/>
    </row>
    <row r="5152" spans="3:3" x14ac:dyDescent="0.25">
      <c r="C5152" s="17"/>
    </row>
    <row r="5153" spans="3:3" x14ac:dyDescent="0.25">
      <c r="C5153" s="17"/>
    </row>
    <row r="5154" spans="3:3" x14ac:dyDescent="0.25">
      <c r="C5154" s="17"/>
    </row>
    <row r="5155" spans="3:3" x14ac:dyDescent="0.25">
      <c r="C5155" s="17"/>
    </row>
    <row r="5156" spans="3:3" x14ac:dyDescent="0.25">
      <c r="C5156" s="17"/>
    </row>
    <row r="5157" spans="3:3" x14ac:dyDescent="0.25">
      <c r="C5157" s="17"/>
    </row>
    <row r="5158" spans="3:3" x14ac:dyDescent="0.25">
      <c r="C5158" s="17"/>
    </row>
    <row r="5159" spans="3:3" x14ac:dyDescent="0.25">
      <c r="C5159" s="17"/>
    </row>
    <row r="5160" spans="3:3" x14ac:dyDescent="0.25">
      <c r="C5160" s="17"/>
    </row>
    <row r="5161" spans="3:3" x14ac:dyDescent="0.25">
      <c r="C5161" s="17"/>
    </row>
    <row r="5162" spans="3:3" x14ac:dyDescent="0.25">
      <c r="C5162" s="17"/>
    </row>
    <row r="5163" spans="3:3" x14ac:dyDescent="0.25">
      <c r="C5163" s="17"/>
    </row>
    <row r="5164" spans="3:3" x14ac:dyDescent="0.25">
      <c r="C5164" s="17"/>
    </row>
    <row r="5165" spans="3:3" x14ac:dyDescent="0.25">
      <c r="C5165" s="17"/>
    </row>
    <row r="5166" spans="3:3" x14ac:dyDescent="0.25">
      <c r="C5166" s="17"/>
    </row>
    <row r="5167" spans="3:3" x14ac:dyDescent="0.25">
      <c r="C5167" s="17"/>
    </row>
    <row r="5168" spans="3:3" x14ac:dyDescent="0.25">
      <c r="C5168" s="17"/>
    </row>
    <row r="5169" spans="3:3" x14ac:dyDescent="0.25">
      <c r="C5169" s="17"/>
    </row>
    <row r="5170" spans="3:3" x14ac:dyDescent="0.25">
      <c r="C5170" s="17"/>
    </row>
    <row r="5171" spans="3:3" x14ac:dyDescent="0.25">
      <c r="C5171" s="17"/>
    </row>
    <row r="5172" spans="3:3" x14ac:dyDescent="0.25">
      <c r="C5172" s="17"/>
    </row>
    <row r="5173" spans="3:3" x14ac:dyDescent="0.25">
      <c r="C5173" s="17"/>
    </row>
    <row r="5174" spans="3:3" x14ac:dyDescent="0.25">
      <c r="C5174" s="17"/>
    </row>
    <row r="5175" spans="3:3" x14ac:dyDescent="0.25">
      <c r="C5175" s="17"/>
    </row>
    <row r="5176" spans="3:3" x14ac:dyDescent="0.25">
      <c r="C5176" s="17"/>
    </row>
    <row r="5177" spans="3:3" x14ac:dyDescent="0.25">
      <c r="C5177" s="17"/>
    </row>
    <row r="5178" spans="3:3" x14ac:dyDescent="0.25">
      <c r="C5178" s="17"/>
    </row>
    <row r="5179" spans="3:3" x14ac:dyDescent="0.25">
      <c r="C5179" s="17"/>
    </row>
    <row r="5180" spans="3:3" x14ac:dyDescent="0.25">
      <c r="C5180" s="17"/>
    </row>
    <row r="5181" spans="3:3" x14ac:dyDescent="0.25">
      <c r="C5181" s="17"/>
    </row>
    <row r="5182" spans="3:3" x14ac:dyDescent="0.25">
      <c r="C5182" s="17"/>
    </row>
    <row r="5183" spans="3:3" x14ac:dyDescent="0.25">
      <c r="C5183" s="17"/>
    </row>
    <row r="5184" spans="3:3" x14ac:dyDescent="0.25">
      <c r="C5184" s="17"/>
    </row>
    <row r="5185" spans="3:3" x14ac:dyDescent="0.25">
      <c r="C5185" s="17"/>
    </row>
    <row r="5186" spans="3:3" x14ac:dyDescent="0.25">
      <c r="C5186" s="17"/>
    </row>
    <row r="5187" spans="3:3" x14ac:dyDescent="0.25">
      <c r="C5187" s="17"/>
    </row>
    <row r="5188" spans="3:3" x14ac:dyDescent="0.25">
      <c r="C5188" s="17"/>
    </row>
    <row r="5189" spans="3:3" x14ac:dyDescent="0.25">
      <c r="C5189" s="17"/>
    </row>
    <row r="5190" spans="3:3" x14ac:dyDescent="0.25">
      <c r="C5190" s="17"/>
    </row>
    <row r="5191" spans="3:3" x14ac:dyDescent="0.25">
      <c r="C5191" s="17"/>
    </row>
    <row r="5192" spans="3:3" x14ac:dyDescent="0.25">
      <c r="C5192" s="17"/>
    </row>
    <row r="5193" spans="3:3" x14ac:dyDescent="0.25">
      <c r="C5193" s="17"/>
    </row>
    <row r="5194" spans="3:3" x14ac:dyDescent="0.25">
      <c r="C5194" s="17"/>
    </row>
    <row r="5195" spans="3:3" x14ac:dyDescent="0.25">
      <c r="C5195" s="17"/>
    </row>
    <row r="5196" spans="3:3" x14ac:dyDescent="0.25">
      <c r="C5196" s="17"/>
    </row>
    <row r="5197" spans="3:3" x14ac:dyDescent="0.25">
      <c r="C5197" s="17"/>
    </row>
    <row r="5198" spans="3:3" x14ac:dyDescent="0.25">
      <c r="C5198" s="17"/>
    </row>
    <row r="5199" spans="3:3" x14ac:dyDescent="0.25">
      <c r="C5199" s="17"/>
    </row>
    <row r="5200" spans="3:3" x14ac:dyDescent="0.25">
      <c r="C5200" s="17"/>
    </row>
    <row r="5201" spans="3:3" x14ac:dyDescent="0.25">
      <c r="C5201" s="17"/>
    </row>
    <row r="5202" spans="3:3" x14ac:dyDescent="0.25">
      <c r="C5202" s="17"/>
    </row>
    <row r="5203" spans="3:3" x14ac:dyDescent="0.25">
      <c r="C5203" s="17"/>
    </row>
    <row r="5204" spans="3:3" x14ac:dyDescent="0.25">
      <c r="C5204" s="17"/>
    </row>
    <row r="5205" spans="3:3" x14ac:dyDescent="0.25">
      <c r="C5205" s="17"/>
    </row>
    <row r="5206" spans="3:3" x14ac:dyDescent="0.25">
      <c r="C5206" s="17"/>
    </row>
    <row r="5207" spans="3:3" x14ac:dyDescent="0.25">
      <c r="C5207" s="17"/>
    </row>
    <row r="5208" spans="3:3" x14ac:dyDescent="0.25">
      <c r="C5208" s="17"/>
    </row>
    <row r="5209" spans="3:3" x14ac:dyDescent="0.25">
      <c r="C5209" s="17"/>
    </row>
    <row r="5210" spans="3:3" x14ac:dyDescent="0.25">
      <c r="C5210" s="17"/>
    </row>
    <row r="5211" spans="3:3" x14ac:dyDescent="0.25">
      <c r="C5211" s="17"/>
    </row>
    <row r="5212" spans="3:3" x14ac:dyDescent="0.25">
      <c r="C5212" s="17"/>
    </row>
    <row r="5213" spans="3:3" x14ac:dyDescent="0.25">
      <c r="C5213" s="17"/>
    </row>
    <row r="5214" spans="3:3" x14ac:dyDescent="0.25">
      <c r="C5214" s="17"/>
    </row>
    <row r="5215" spans="3:3" x14ac:dyDescent="0.25">
      <c r="C5215" s="17"/>
    </row>
    <row r="5216" spans="3:3" x14ac:dyDescent="0.25">
      <c r="C5216" s="17"/>
    </row>
    <row r="5217" spans="3:3" x14ac:dyDescent="0.25">
      <c r="C5217" s="17"/>
    </row>
    <row r="5218" spans="3:3" x14ac:dyDescent="0.25">
      <c r="C5218" s="17"/>
    </row>
    <row r="5219" spans="3:3" x14ac:dyDescent="0.25">
      <c r="C5219" s="17"/>
    </row>
    <row r="5220" spans="3:3" x14ac:dyDescent="0.25">
      <c r="C5220" s="17"/>
    </row>
    <row r="5221" spans="3:3" x14ac:dyDescent="0.25">
      <c r="C5221" s="17"/>
    </row>
    <row r="5222" spans="3:3" x14ac:dyDescent="0.25">
      <c r="C5222" s="17"/>
    </row>
    <row r="5223" spans="3:3" x14ac:dyDescent="0.25">
      <c r="C5223" s="17"/>
    </row>
    <row r="5224" spans="3:3" x14ac:dyDescent="0.25">
      <c r="C5224" s="17"/>
    </row>
    <row r="5225" spans="3:3" x14ac:dyDescent="0.25">
      <c r="C5225" s="17"/>
    </row>
    <row r="5226" spans="3:3" x14ac:dyDescent="0.25">
      <c r="C5226" s="17"/>
    </row>
    <row r="5227" spans="3:3" x14ac:dyDescent="0.25">
      <c r="C5227" s="17"/>
    </row>
    <row r="5228" spans="3:3" x14ac:dyDescent="0.25">
      <c r="C5228" s="17"/>
    </row>
    <row r="5229" spans="3:3" x14ac:dyDescent="0.25">
      <c r="C5229" s="17"/>
    </row>
    <row r="5230" spans="3:3" x14ac:dyDescent="0.25">
      <c r="C5230" s="17"/>
    </row>
    <row r="5231" spans="3:3" x14ac:dyDescent="0.25">
      <c r="C5231" s="17"/>
    </row>
    <row r="5232" spans="3:3" x14ac:dyDescent="0.25">
      <c r="C5232" s="17"/>
    </row>
    <row r="5233" spans="3:3" x14ac:dyDescent="0.25">
      <c r="C5233" s="17"/>
    </row>
    <row r="5234" spans="3:3" x14ac:dyDescent="0.25">
      <c r="C5234" s="17"/>
    </row>
    <row r="5235" spans="3:3" x14ac:dyDescent="0.25">
      <c r="C5235" s="17"/>
    </row>
    <row r="5236" spans="3:3" x14ac:dyDescent="0.25">
      <c r="C5236" s="17"/>
    </row>
    <row r="5237" spans="3:3" x14ac:dyDescent="0.25">
      <c r="C5237" s="17"/>
    </row>
    <row r="5238" spans="3:3" x14ac:dyDescent="0.25">
      <c r="C5238" s="17"/>
    </row>
    <row r="5239" spans="3:3" x14ac:dyDescent="0.25">
      <c r="C5239" s="17"/>
    </row>
    <row r="5240" spans="3:3" x14ac:dyDescent="0.25">
      <c r="C5240" s="17"/>
    </row>
    <row r="5241" spans="3:3" x14ac:dyDescent="0.25">
      <c r="C5241" s="17"/>
    </row>
    <row r="5242" spans="3:3" x14ac:dyDescent="0.25">
      <c r="C5242" s="17"/>
    </row>
    <row r="5243" spans="3:3" x14ac:dyDescent="0.25">
      <c r="C5243" s="17"/>
    </row>
    <row r="5244" spans="3:3" x14ac:dyDescent="0.25">
      <c r="C5244" s="17"/>
    </row>
    <row r="5245" spans="3:3" x14ac:dyDescent="0.25">
      <c r="C5245" s="17"/>
    </row>
    <row r="5246" spans="3:3" x14ac:dyDescent="0.25">
      <c r="C5246" s="17"/>
    </row>
    <row r="5247" spans="3:3" x14ac:dyDescent="0.25">
      <c r="C5247" s="17"/>
    </row>
    <row r="5248" spans="3:3" x14ac:dyDescent="0.25">
      <c r="C5248" s="17"/>
    </row>
    <row r="5249" spans="3:3" x14ac:dyDescent="0.25">
      <c r="C5249" s="17"/>
    </row>
    <row r="5250" spans="3:3" x14ac:dyDescent="0.25">
      <c r="C5250" s="17"/>
    </row>
    <row r="5251" spans="3:3" x14ac:dyDescent="0.25">
      <c r="C5251" s="17"/>
    </row>
    <row r="5252" spans="3:3" x14ac:dyDescent="0.25">
      <c r="C5252" s="17"/>
    </row>
    <row r="5253" spans="3:3" x14ac:dyDescent="0.25">
      <c r="C5253" s="17"/>
    </row>
    <row r="5254" spans="3:3" x14ac:dyDescent="0.25">
      <c r="C5254" s="17"/>
    </row>
    <row r="5255" spans="3:3" x14ac:dyDescent="0.25">
      <c r="C5255" s="17"/>
    </row>
    <row r="5256" spans="3:3" x14ac:dyDescent="0.25">
      <c r="C5256" s="17"/>
    </row>
    <row r="5257" spans="3:3" x14ac:dyDescent="0.25">
      <c r="C5257" s="17"/>
    </row>
    <row r="5258" spans="3:3" x14ac:dyDescent="0.25">
      <c r="C5258" s="17"/>
    </row>
    <row r="5259" spans="3:3" x14ac:dyDescent="0.25">
      <c r="C5259" s="17"/>
    </row>
    <row r="5260" spans="3:3" x14ac:dyDescent="0.25">
      <c r="C5260" s="17"/>
    </row>
    <row r="5261" spans="3:3" x14ac:dyDescent="0.25">
      <c r="C5261" s="17"/>
    </row>
    <row r="5262" spans="3:3" x14ac:dyDescent="0.25">
      <c r="C5262" s="17"/>
    </row>
    <row r="5263" spans="3:3" x14ac:dyDescent="0.25">
      <c r="C5263" s="17"/>
    </row>
    <row r="5264" spans="3:3" x14ac:dyDescent="0.25">
      <c r="C5264" s="17"/>
    </row>
    <row r="5265" spans="3:3" x14ac:dyDescent="0.25">
      <c r="C5265" s="17"/>
    </row>
    <row r="5266" spans="3:3" x14ac:dyDescent="0.25">
      <c r="C5266" s="17"/>
    </row>
    <row r="5267" spans="3:3" x14ac:dyDescent="0.25">
      <c r="C5267" s="17"/>
    </row>
    <row r="5268" spans="3:3" x14ac:dyDescent="0.25">
      <c r="C5268" s="17"/>
    </row>
    <row r="5269" spans="3:3" x14ac:dyDescent="0.25">
      <c r="C5269" s="17"/>
    </row>
    <row r="5270" spans="3:3" x14ac:dyDescent="0.25">
      <c r="C5270" s="17"/>
    </row>
    <row r="5271" spans="3:3" x14ac:dyDescent="0.25">
      <c r="C5271" s="17"/>
    </row>
    <row r="5272" spans="3:3" x14ac:dyDescent="0.25">
      <c r="C5272" s="17"/>
    </row>
    <row r="5273" spans="3:3" x14ac:dyDescent="0.25">
      <c r="C5273" s="17"/>
    </row>
    <row r="5274" spans="3:3" x14ac:dyDescent="0.25">
      <c r="C5274" s="17"/>
    </row>
    <row r="5275" spans="3:3" x14ac:dyDescent="0.25">
      <c r="C5275" s="17"/>
    </row>
    <row r="5276" spans="3:3" x14ac:dyDescent="0.25">
      <c r="C5276" s="17"/>
    </row>
    <row r="5277" spans="3:3" x14ac:dyDescent="0.25">
      <c r="C5277" s="17"/>
    </row>
    <row r="5278" spans="3:3" x14ac:dyDescent="0.25">
      <c r="C5278" s="17"/>
    </row>
    <row r="5279" spans="3:3" x14ac:dyDescent="0.25">
      <c r="C5279" s="17"/>
    </row>
    <row r="5280" spans="3:3" x14ac:dyDescent="0.25">
      <c r="C5280" s="17"/>
    </row>
    <row r="5281" spans="3:3" x14ac:dyDescent="0.25">
      <c r="C5281" s="17"/>
    </row>
    <row r="5282" spans="3:3" x14ac:dyDescent="0.25">
      <c r="C5282" s="17"/>
    </row>
    <row r="5283" spans="3:3" x14ac:dyDescent="0.25">
      <c r="C5283" s="17"/>
    </row>
    <row r="5284" spans="3:3" x14ac:dyDescent="0.25">
      <c r="C5284" s="17"/>
    </row>
    <row r="5285" spans="3:3" x14ac:dyDescent="0.25">
      <c r="C5285" s="17"/>
    </row>
    <row r="5286" spans="3:3" x14ac:dyDescent="0.25">
      <c r="C5286" s="17"/>
    </row>
    <row r="5287" spans="3:3" x14ac:dyDescent="0.25">
      <c r="C5287" s="17"/>
    </row>
    <row r="5288" spans="3:3" x14ac:dyDescent="0.25">
      <c r="C5288" s="17"/>
    </row>
    <row r="5289" spans="3:3" x14ac:dyDescent="0.25">
      <c r="C5289" s="17"/>
    </row>
    <row r="5290" spans="3:3" x14ac:dyDescent="0.25">
      <c r="C5290" s="17"/>
    </row>
    <row r="5291" spans="3:3" x14ac:dyDescent="0.25">
      <c r="C5291" s="17"/>
    </row>
    <row r="5292" spans="3:3" x14ac:dyDescent="0.25">
      <c r="C5292" s="17"/>
    </row>
    <row r="5293" spans="3:3" x14ac:dyDescent="0.25">
      <c r="C5293" s="17"/>
    </row>
    <row r="5294" spans="3:3" x14ac:dyDescent="0.25">
      <c r="C5294" s="17"/>
    </row>
    <row r="5295" spans="3:3" x14ac:dyDescent="0.25">
      <c r="C5295" s="17"/>
    </row>
    <row r="5296" spans="3:3" x14ac:dyDescent="0.25">
      <c r="C5296" s="17"/>
    </row>
    <row r="5297" spans="3:3" x14ac:dyDescent="0.25">
      <c r="C5297" s="17"/>
    </row>
    <row r="5298" spans="3:3" x14ac:dyDescent="0.25">
      <c r="C5298" s="17"/>
    </row>
    <row r="5299" spans="3:3" x14ac:dyDescent="0.25">
      <c r="C5299" s="17"/>
    </row>
    <row r="5300" spans="3:3" x14ac:dyDescent="0.25">
      <c r="C5300" s="17"/>
    </row>
    <row r="5301" spans="3:3" x14ac:dyDescent="0.25">
      <c r="C5301" s="17"/>
    </row>
    <row r="5302" spans="3:3" x14ac:dyDescent="0.25">
      <c r="C5302" s="17"/>
    </row>
    <row r="5303" spans="3:3" x14ac:dyDescent="0.25">
      <c r="C5303" s="17"/>
    </row>
    <row r="5304" spans="3:3" x14ac:dyDescent="0.25">
      <c r="C5304" s="17"/>
    </row>
    <row r="5305" spans="3:3" x14ac:dyDescent="0.25">
      <c r="C5305" s="17"/>
    </row>
    <row r="5306" spans="3:3" x14ac:dyDescent="0.25">
      <c r="C5306" s="17"/>
    </row>
    <row r="5307" spans="3:3" x14ac:dyDescent="0.25">
      <c r="C5307" s="17"/>
    </row>
    <row r="5308" spans="3:3" x14ac:dyDescent="0.25">
      <c r="C5308" s="17"/>
    </row>
    <row r="5309" spans="3:3" x14ac:dyDescent="0.25">
      <c r="C5309" s="17"/>
    </row>
    <row r="5310" spans="3:3" x14ac:dyDescent="0.25">
      <c r="C5310" s="17"/>
    </row>
    <row r="5311" spans="3:3" x14ac:dyDescent="0.25">
      <c r="C5311" s="17"/>
    </row>
    <row r="5312" spans="3:3" x14ac:dyDescent="0.25">
      <c r="C5312" s="17"/>
    </row>
    <row r="5313" spans="3:3" x14ac:dyDescent="0.25">
      <c r="C5313" s="17"/>
    </row>
    <row r="5314" spans="3:3" x14ac:dyDescent="0.25">
      <c r="C5314" s="17"/>
    </row>
    <row r="5315" spans="3:3" x14ac:dyDescent="0.25">
      <c r="C5315" s="17"/>
    </row>
    <row r="5316" spans="3:3" x14ac:dyDescent="0.25">
      <c r="C5316" s="17"/>
    </row>
    <row r="5317" spans="3:3" x14ac:dyDescent="0.25">
      <c r="C5317" s="17"/>
    </row>
    <row r="5318" spans="3:3" x14ac:dyDescent="0.25">
      <c r="C5318" s="17"/>
    </row>
    <row r="5319" spans="3:3" x14ac:dyDescent="0.25">
      <c r="C5319" s="17"/>
    </row>
    <row r="5320" spans="3:3" x14ac:dyDescent="0.25">
      <c r="C5320" s="17"/>
    </row>
    <row r="5321" spans="3:3" x14ac:dyDescent="0.25">
      <c r="C5321" s="17"/>
    </row>
    <row r="5322" spans="3:3" x14ac:dyDescent="0.25">
      <c r="C5322" s="17"/>
    </row>
    <row r="5323" spans="3:3" x14ac:dyDescent="0.25">
      <c r="C5323" s="17"/>
    </row>
    <row r="5324" spans="3:3" x14ac:dyDescent="0.25">
      <c r="C5324" s="17"/>
    </row>
    <row r="5325" spans="3:3" x14ac:dyDescent="0.25">
      <c r="C5325" s="17"/>
    </row>
    <row r="5326" spans="3:3" x14ac:dyDescent="0.25">
      <c r="C5326" s="17"/>
    </row>
    <row r="5327" spans="3:3" x14ac:dyDescent="0.25">
      <c r="C5327" s="17"/>
    </row>
    <row r="5328" spans="3:3" x14ac:dyDescent="0.25">
      <c r="C5328" s="17"/>
    </row>
    <row r="5329" spans="3:3" x14ac:dyDescent="0.25">
      <c r="C5329" s="17"/>
    </row>
    <row r="5330" spans="3:3" x14ac:dyDescent="0.25">
      <c r="C5330" s="17"/>
    </row>
    <row r="5331" spans="3:3" x14ac:dyDescent="0.25">
      <c r="C5331" s="17"/>
    </row>
    <row r="5332" spans="3:3" x14ac:dyDescent="0.25">
      <c r="C5332" s="17"/>
    </row>
    <row r="5333" spans="3:3" x14ac:dyDescent="0.25">
      <c r="C5333" s="17"/>
    </row>
    <row r="5334" spans="3:3" x14ac:dyDescent="0.25">
      <c r="C5334" s="17"/>
    </row>
    <row r="5335" spans="3:3" x14ac:dyDescent="0.25">
      <c r="C5335" s="17"/>
    </row>
    <row r="5336" spans="3:3" x14ac:dyDescent="0.25">
      <c r="C5336" s="17"/>
    </row>
    <row r="5337" spans="3:3" x14ac:dyDescent="0.25">
      <c r="C5337" s="17"/>
    </row>
    <row r="5338" spans="3:3" x14ac:dyDescent="0.25">
      <c r="C5338" s="17"/>
    </row>
    <row r="5339" spans="3:3" x14ac:dyDescent="0.25">
      <c r="C5339" s="17"/>
    </row>
    <row r="5340" spans="3:3" x14ac:dyDescent="0.25">
      <c r="C5340" s="17"/>
    </row>
    <row r="5341" spans="3:3" x14ac:dyDescent="0.25">
      <c r="C5341" s="17"/>
    </row>
    <row r="5342" spans="3:3" x14ac:dyDescent="0.25">
      <c r="C5342" s="17"/>
    </row>
    <row r="5343" spans="3:3" x14ac:dyDescent="0.25">
      <c r="C5343" s="17"/>
    </row>
    <row r="5344" spans="3:3" x14ac:dyDescent="0.25">
      <c r="C5344" s="17"/>
    </row>
    <row r="5345" spans="3:3" x14ac:dyDescent="0.25">
      <c r="C5345" s="17"/>
    </row>
    <row r="5346" spans="3:3" x14ac:dyDescent="0.25">
      <c r="C5346" s="17"/>
    </row>
    <row r="5347" spans="3:3" x14ac:dyDescent="0.25">
      <c r="C5347" s="17"/>
    </row>
    <row r="5348" spans="3:3" x14ac:dyDescent="0.25">
      <c r="C5348" s="17"/>
    </row>
    <row r="5349" spans="3:3" x14ac:dyDescent="0.25">
      <c r="C5349" s="17"/>
    </row>
    <row r="5350" spans="3:3" x14ac:dyDescent="0.25">
      <c r="C5350" s="17"/>
    </row>
    <row r="5351" spans="3:3" x14ac:dyDescent="0.25">
      <c r="C5351" s="17"/>
    </row>
    <row r="5352" spans="3:3" x14ac:dyDescent="0.25">
      <c r="C5352" s="17"/>
    </row>
    <row r="5353" spans="3:3" x14ac:dyDescent="0.25">
      <c r="C5353" s="17"/>
    </row>
    <row r="5354" spans="3:3" x14ac:dyDescent="0.25">
      <c r="C5354" s="17"/>
    </row>
    <row r="5355" spans="3:3" x14ac:dyDescent="0.25">
      <c r="C5355" s="17"/>
    </row>
    <row r="5356" spans="3:3" x14ac:dyDescent="0.25">
      <c r="C5356" s="17"/>
    </row>
    <row r="5357" spans="3:3" x14ac:dyDescent="0.25">
      <c r="C5357" s="17"/>
    </row>
    <row r="5358" spans="3:3" x14ac:dyDescent="0.25">
      <c r="C5358" s="17"/>
    </row>
    <row r="5359" spans="3:3" x14ac:dyDescent="0.25">
      <c r="C5359" s="17"/>
    </row>
    <row r="5360" spans="3:3" x14ac:dyDescent="0.25">
      <c r="C5360" s="17"/>
    </row>
    <row r="5361" spans="3:3" x14ac:dyDescent="0.25">
      <c r="C5361" s="17"/>
    </row>
    <row r="5362" spans="3:3" x14ac:dyDescent="0.25">
      <c r="C5362" s="17"/>
    </row>
    <row r="5363" spans="3:3" x14ac:dyDescent="0.25">
      <c r="C5363" s="17"/>
    </row>
    <row r="5364" spans="3:3" x14ac:dyDescent="0.25">
      <c r="C5364" s="17"/>
    </row>
    <row r="5365" spans="3:3" x14ac:dyDescent="0.25">
      <c r="C5365" s="17"/>
    </row>
    <row r="5366" spans="3:3" x14ac:dyDescent="0.25">
      <c r="C5366" s="17"/>
    </row>
    <row r="5367" spans="3:3" x14ac:dyDescent="0.25">
      <c r="C5367" s="17"/>
    </row>
    <row r="5368" spans="3:3" x14ac:dyDescent="0.25">
      <c r="C5368" s="17"/>
    </row>
    <row r="5369" spans="3:3" x14ac:dyDescent="0.25">
      <c r="C5369" s="17"/>
    </row>
    <row r="5370" spans="3:3" x14ac:dyDescent="0.25">
      <c r="C5370" s="17"/>
    </row>
    <row r="5371" spans="3:3" x14ac:dyDescent="0.25">
      <c r="C5371" s="17"/>
    </row>
    <row r="5372" spans="3:3" x14ac:dyDescent="0.25">
      <c r="C5372" s="17"/>
    </row>
    <row r="5373" spans="3:3" x14ac:dyDescent="0.25">
      <c r="C5373" s="17"/>
    </row>
    <row r="5374" spans="3:3" x14ac:dyDescent="0.25">
      <c r="C5374" s="17"/>
    </row>
    <row r="5375" spans="3:3" x14ac:dyDescent="0.25">
      <c r="C5375" s="17"/>
    </row>
    <row r="5376" spans="3:3" x14ac:dyDescent="0.25">
      <c r="C5376" s="17"/>
    </row>
    <row r="5377" spans="3:3" x14ac:dyDescent="0.25">
      <c r="C5377" s="17"/>
    </row>
    <row r="5378" spans="3:3" x14ac:dyDescent="0.25">
      <c r="C5378" s="17"/>
    </row>
    <row r="5379" spans="3:3" x14ac:dyDescent="0.25">
      <c r="C5379" s="17"/>
    </row>
    <row r="5380" spans="3:3" x14ac:dyDescent="0.25">
      <c r="C5380" s="17"/>
    </row>
    <row r="5381" spans="3:3" x14ac:dyDescent="0.25">
      <c r="C5381" s="17"/>
    </row>
    <row r="5382" spans="3:3" x14ac:dyDescent="0.25">
      <c r="C5382" s="17"/>
    </row>
    <row r="5383" spans="3:3" x14ac:dyDescent="0.25">
      <c r="C5383" s="17"/>
    </row>
    <row r="5384" spans="3:3" x14ac:dyDescent="0.25">
      <c r="C5384" s="17"/>
    </row>
    <row r="5385" spans="3:3" x14ac:dyDescent="0.25">
      <c r="C5385" s="17"/>
    </row>
    <row r="5386" spans="3:3" x14ac:dyDescent="0.25">
      <c r="C5386" s="17"/>
    </row>
    <row r="5387" spans="3:3" x14ac:dyDescent="0.25">
      <c r="C5387" s="17"/>
    </row>
    <row r="5388" spans="3:3" x14ac:dyDescent="0.25">
      <c r="C5388" s="17"/>
    </row>
    <row r="5389" spans="3:3" x14ac:dyDescent="0.25">
      <c r="C5389" s="17"/>
    </row>
    <row r="5390" spans="3:3" x14ac:dyDescent="0.25">
      <c r="C5390" s="17"/>
    </row>
    <row r="5391" spans="3:3" x14ac:dyDescent="0.25">
      <c r="C5391" s="17"/>
    </row>
    <row r="5392" spans="3:3" x14ac:dyDescent="0.25">
      <c r="C5392" s="17"/>
    </row>
    <row r="5393" spans="3:3" x14ac:dyDescent="0.25">
      <c r="C5393" s="17"/>
    </row>
    <row r="5394" spans="3:3" x14ac:dyDescent="0.25">
      <c r="C5394" s="17"/>
    </row>
    <row r="5395" spans="3:3" x14ac:dyDescent="0.25">
      <c r="C5395" s="17"/>
    </row>
    <row r="5396" spans="3:3" x14ac:dyDescent="0.25">
      <c r="C5396" s="17"/>
    </row>
    <row r="5397" spans="3:3" x14ac:dyDescent="0.25">
      <c r="C5397" s="17"/>
    </row>
    <row r="5398" spans="3:3" x14ac:dyDescent="0.25">
      <c r="C5398" s="17"/>
    </row>
    <row r="5399" spans="3:3" x14ac:dyDescent="0.25">
      <c r="C5399" s="17"/>
    </row>
    <row r="5400" spans="3:3" x14ac:dyDescent="0.25">
      <c r="C5400" s="17"/>
    </row>
    <row r="5401" spans="3:3" x14ac:dyDescent="0.25">
      <c r="C5401" s="17"/>
    </row>
    <row r="5402" spans="3:3" x14ac:dyDescent="0.25">
      <c r="C5402" s="17"/>
    </row>
    <row r="5403" spans="3:3" x14ac:dyDescent="0.25">
      <c r="C5403" s="17"/>
    </row>
    <row r="5404" spans="3:3" x14ac:dyDescent="0.25">
      <c r="C5404" s="17"/>
    </row>
    <row r="5405" spans="3:3" x14ac:dyDescent="0.25">
      <c r="C5405" s="17"/>
    </row>
    <row r="5406" spans="3:3" x14ac:dyDescent="0.25">
      <c r="C5406" s="17"/>
    </row>
    <row r="5407" spans="3:3" x14ac:dyDescent="0.25">
      <c r="C5407" s="17"/>
    </row>
    <row r="5408" spans="3:3" x14ac:dyDescent="0.25">
      <c r="C5408" s="17"/>
    </row>
    <row r="5409" spans="3:3" x14ac:dyDescent="0.25">
      <c r="C5409" s="17"/>
    </row>
    <row r="5410" spans="3:3" x14ac:dyDescent="0.25">
      <c r="C5410" s="17"/>
    </row>
    <row r="5411" spans="3:3" x14ac:dyDescent="0.25">
      <c r="C5411" s="17"/>
    </row>
    <row r="5412" spans="3:3" x14ac:dyDescent="0.25">
      <c r="C5412" s="17"/>
    </row>
    <row r="5413" spans="3:3" x14ac:dyDescent="0.25">
      <c r="C5413" s="17"/>
    </row>
    <row r="5414" spans="3:3" x14ac:dyDescent="0.25">
      <c r="C5414" s="17"/>
    </row>
    <row r="5415" spans="3:3" x14ac:dyDescent="0.25">
      <c r="C5415" s="17"/>
    </row>
    <row r="5416" spans="3:3" x14ac:dyDescent="0.25">
      <c r="C5416" s="17"/>
    </row>
    <row r="5417" spans="3:3" x14ac:dyDescent="0.25">
      <c r="C5417" s="17"/>
    </row>
    <row r="5418" spans="3:3" x14ac:dyDescent="0.25">
      <c r="C5418" s="17"/>
    </row>
    <row r="5419" spans="3:3" x14ac:dyDescent="0.25">
      <c r="C5419" s="17"/>
    </row>
    <row r="5420" spans="3:3" x14ac:dyDescent="0.25">
      <c r="C5420" s="17"/>
    </row>
    <row r="5421" spans="3:3" x14ac:dyDescent="0.25">
      <c r="C5421" s="17"/>
    </row>
    <row r="5422" spans="3:3" x14ac:dyDescent="0.25">
      <c r="C5422" s="17"/>
    </row>
    <row r="5423" spans="3:3" x14ac:dyDescent="0.25">
      <c r="C5423" s="17"/>
    </row>
    <row r="5424" spans="3:3" x14ac:dyDescent="0.25">
      <c r="C5424" s="17"/>
    </row>
    <row r="5425" spans="3:3" x14ac:dyDescent="0.25">
      <c r="C5425" s="17"/>
    </row>
    <row r="5426" spans="3:3" x14ac:dyDescent="0.25">
      <c r="C5426" s="17"/>
    </row>
    <row r="5427" spans="3:3" x14ac:dyDescent="0.25">
      <c r="C5427" s="17"/>
    </row>
    <row r="5428" spans="3:3" x14ac:dyDescent="0.25">
      <c r="C5428" s="17"/>
    </row>
    <row r="5429" spans="3:3" x14ac:dyDescent="0.25">
      <c r="C5429" s="17"/>
    </row>
    <row r="5430" spans="3:3" x14ac:dyDescent="0.25">
      <c r="C5430" s="17"/>
    </row>
    <row r="5431" spans="3:3" x14ac:dyDescent="0.25">
      <c r="C5431" s="17"/>
    </row>
    <row r="5432" spans="3:3" x14ac:dyDescent="0.25">
      <c r="C5432" s="17"/>
    </row>
    <row r="5433" spans="3:3" x14ac:dyDescent="0.25">
      <c r="C5433" s="17"/>
    </row>
    <row r="5434" spans="3:3" x14ac:dyDescent="0.25">
      <c r="C5434" s="17"/>
    </row>
    <row r="5435" spans="3:3" x14ac:dyDescent="0.25">
      <c r="C5435" s="17"/>
    </row>
    <row r="5436" spans="3:3" x14ac:dyDescent="0.25">
      <c r="C5436" s="17"/>
    </row>
    <row r="5437" spans="3:3" x14ac:dyDescent="0.25">
      <c r="C5437" s="17"/>
    </row>
    <row r="5438" spans="3:3" x14ac:dyDescent="0.25">
      <c r="C5438" s="17"/>
    </row>
    <row r="5439" spans="3:3" x14ac:dyDescent="0.25">
      <c r="C5439" s="17"/>
    </row>
    <row r="5440" spans="3:3" x14ac:dyDescent="0.25">
      <c r="C5440" s="17"/>
    </row>
    <row r="5441" spans="3:3" x14ac:dyDescent="0.25">
      <c r="C5441" s="17"/>
    </row>
    <row r="5442" spans="3:3" x14ac:dyDescent="0.25">
      <c r="C5442" s="17"/>
    </row>
    <row r="5443" spans="3:3" x14ac:dyDescent="0.25">
      <c r="C5443" s="17"/>
    </row>
    <row r="5444" spans="3:3" x14ac:dyDescent="0.25">
      <c r="C5444" s="17"/>
    </row>
    <row r="5445" spans="3:3" x14ac:dyDescent="0.25">
      <c r="C5445" s="17"/>
    </row>
    <row r="5446" spans="3:3" x14ac:dyDescent="0.25">
      <c r="C5446" s="17"/>
    </row>
    <row r="5447" spans="3:3" x14ac:dyDescent="0.25">
      <c r="C5447" s="17"/>
    </row>
    <row r="5448" spans="3:3" x14ac:dyDescent="0.25">
      <c r="C5448" s="17"/>
    </row>
    <row r="5449" spans="3:3" x14ac:dyDescent="0.25">
      <c r="C5449" s="17"/>
    </row>
    <row r="5450" spans="3:3" x14ac:dyDescent="0.25">
      <c r="C5450" s="17"/>
    </row>
    <row r="5451" spans="3:3" x14ac:dyDescent="0.25">
      <c r="C5451" s="17"/>
    </row>
    <row r="5452" spans="3:3" x14ac:dyDescent="0.25">
      <c r="C5452" s="17"/>
    </row>
    <row r="5453" spans="3:3" x14ac:dyDescent="0.25">
      <c r="C5453" s="17"/>
    </row>
    <row r="5454" spans="3:3" x14ac:dyDescent="0.25">
      <c r="C5454" s="17"/>
    </row>
    <row r="5455" spans="3:3" x14ac:dyDescent="0.25">
      <c r="C5455" s="17"/>
    </row>
    <row r="5456" spans="3:3" x14ac:dyDescent="0.25">
      <c r="C5456" s="17"/>
    </row>
    <row r="5457" spans="3:3" x14ac:dyDescent="0.25">
      <c r="C5457" s="17"/>
    </row>
    <row r="5458" spans="3:3" x14ac:dyDescent="0.25">
      <c r="C5458" s="17"/>
    </row>
    <row r="5459" spans="3:3" x14ac:dyDescent="0.25">
      <c r="C5459" s="17"/>
    </row>
    <row r="5460" spans="3:3" x14ac:dyDescent="0.25">
      <c r="C5460" s="17"/>
    </row>
    <row r="5461" spans="3:3" x14ac:dyDescent="0.25">
      <c r="C5461" s="17"/>
    </row>
    <row r="5462" spans="3:3" x14ac:dyDescent="0.25">
      <c r="C5462" s="17"/>
    </row>
    <row r="5463" spans="3:3" x14ac:dyDescent="0.25">
      <c r="C5463" s="17"/>
    </row>
    <row r="5464" spans="3:3" x14ac:dyDescent="0.25">
      <c r="C5464" s="17"/>
    </row>
    <row r="5465" spans="3:3" x14ac:dyDescent="0.25">
      <c r="C5465" s="17"/>
    </row>
    <row r="5466" spans="3:3" x14ac:dyDescent="0.25">
      <c r="C5466" s="17"/>
    </row>
    <row r="5467" spans="3:3" x14ac:dyDescent="0.25">
      <c r="C5467" s="17"/>
    </row>
    <row r="5468" spans="3:3" x14ac:dyDescent="0.25">
      <c r="C5468" s="17"/>
    </row>
    <row r="5469" spans="3:3" x14ac:dyDescent="0.25">
      <c r="C5469" s="17"/>
    </row>
    <row r="5470" spans="3:3" x14ac:dyDescent="0.25">
      <c r="C5470" s="17"/>
    </row>
    <row r="5471" spans="3:3" x14ac:dyDescent="0.25">
      <c r="C5471" s="17"/>
    </row>
    <row r="5472" spans="3:3" x14ac:dyDescent="0.25">
      <c r="C5472" s="17"/>
    </row>
    <row r="5473" spans="3:3" x14ac:dyDescent="0.25">
      <c r="C5473" s="17"/>
    </row>
    <row r="5474" spans="3:3" x14ac:dyDescent="0.25">
      <c r="C5474" s="17"/>
    </row>
    <row r="5475" spans="3:3" x14ac:dyDescent="0.25">
      <c r="C5475" s="17"/>
    </row>
    <row r="5476" spans="3:3" x14ac:dyDescent="0.25">
      <c r="C5476" s="17"/>
    </row>
    <row r="5477" spans="3:3" x14ac:dyDescent="0.25">
      <c r="C5477" s="17"/>
    </row>
    <row r="5478" spans="3:3" x14ac:dyDescent="0.25">
      <c r="C5478" s="17"/>
    </row>
    <row r="5479" spans="3:3" x14ac:dyDescent="0.25">
      <c r="C5479" s="17"/>
    </row>
    <row r="5480" spans="3:3" x14ac:dyDescent="0.25">
      <c r="C5480" s="17"/>
    </row>
    <row r="5481" spans="3:3" x14ac:dyDescent="0.25">
      <c r="C5481" s="17"/>
    </row>
    <row r="5482" spans="3:3" x14ac:dyDescent="0.25">
      <c r="C5482" s="17"/>
    </row>
    <row r="5483" spans="3:3" x14ac:dyDescent="0.25">
      <c r="C5483" s="17"/>
    </row>
    <row r="5484" spans="3:3" x14ac:dyDescent="0.25">
      <c r="C5484" s="17"/>
    </row>
    <row r="5485" spans="3:3" x14ac:dyDescent="0.25">
      <c r="C5485" s="17"/>
    </row>
    <row r="5486" spans="3:3" x14ac:dyDescent="0.25">
      <c r="C5486" s="17"/>
    </row>
    <row r="5487" spans="3:3" x14ac:dyDescent="0.25">
      <c r="C5487" s="17"/>
    </row>
    <row r="5488" spans="3:3" x14ac:dyDescent="0.25">
      <c r="C5488" s="17"/>
    </row>
    <row r="5489" spans="3:3" x14ac:dyDescent="0.25">
      <c r="C5489" s="17"/>
    </row>
    <row r="5490" spans="3:3" x14ac:dyDescent="0.25">
      <c r="C5490" s="17"/>
    </row>
    <row r="5491" spans="3:3" x14ac:dyDescent="0.25">
      <c r="C5491" s="17"/>
    </row>
    <row r="5492" spans="3:3" x14ac:dyDescent="0.25">
      <c r="C5492" s="17"/>
    </row>
    <row r="5493" spans="3:3" x14ac:dyDescent="0.25">
      <c r="C5493" s="17"/>
    </row>
    <row r="5494" spans="3:3" x14ac:dyDescent="0.25">
      <c r="C5494" s="17"/>
    </row>
    <row r="5495" spans="3:3" x14ac:dyDescent="0.25">
      <c r="C5495" s="17"/>
    </row>
    <row r="5496" spans="3:3" x14ac:dyDescent="0.25">
      <c r="C5496" s="17"/>
    </row>
    <row r="5497" spans="3:3" x14ac:dyDescent="0.25">
      <c r="C5497" s="17"/>
    </row>
    <row r="5498" spans="3:3" x14ac:dyDescent="0.25">
      <c r="C5498" s="17"/>
    </row>
    <row r="5499" spans="3:3" x14ac:dyDescent="0.25">
      <c r="C5499" s="17"/>
    </row>
    <row r="5500" spans="3:3" x14ac:dyDescent="0.25">
      <c r="C5500" s="17"/>
    </row>
    <row r="5501" spans="3:3" x14ac:dyDescent="0.25">
      <c r="C5501" s="17"/>
    </row>
    <row r="5502" spans="3:3" x14ac:dyDescent="0.25">
      <c r="C5502" s="17"/>
    </row>
    <row r="5503" spans="3:3" x14ac:dyDescent="0.25">
      <c r="C5503" s="17"/>
    </row>
    <row r="5504" spans="3:3" x14ac:dyDescent="0.25">
      <c r="C5504" s="17"/>
    </row>
    <row r="5505" spans="3:3" x14ac:dyDescent="0.25">
      <c r="C5505" s="17"/>
    </row>
    <row r="5506" spans="3:3" x14ac:dyDescent="0.25">
      <c r="C5506" s="17"/>
    </row>
    <row r="5507" spans="3:3" x14ac:dyDescent="0.25">
      <c r="C5507" s="17"/>
    </row>
    <row r="5508" spans="3:3" x14ac:dyDescent="0.25">
      <c r="C5508" s="17"/>
    </row>
    <row r="5509" spans="3:3" x14ac:dyDescent="0.25">
      <c r="C5509" s="17"/>
    </row>
    <row r="5510" spans="3:3" x14ac:dyDescent="0.25">
      <c r="C5510" s="17"/>
    </row>
    <row r="5511" spans="3:3" x14ac:dyDescent="0.25">
      <c r="C5511" s="17"/>
    </row>
    <row r="5512" spans="3:3" x14ac:dyDescent="0.25">
      <c r="C5512" s="17"/>
    </row>
    <row r="5513" spans="3:3" x14ac:dyDescent="0.25">
      <c r="C5513" s="17"/>
    </row>
    <row r="5514" spans="3:3" x14ac:dyDescent="0.25">
      <c r="C5514" s="17"/>
    </row>
    <row r="5515" spans="3:3" x14ac:dyDescent="0.25">
      <c r="C5515" s="17"/>
    </row>
    <row r="5516" spans="3:3" x14ac:dyDescent="0.25">
      <c r="C5516" s="17"/>
    </row>
    <row r="5517" spans="3:3" x14ac:dyDescent="0.25">
      <c r="C5517" s="17"/>
    </row>
    <row r="5518" spans="3:3" x14ac:dyDescent="0.25">
      <c r="C5518" s="17"/>
    </row>
    <row r="5519" spans="3:3" x14ac:dyDescent="0.25">
      <c r="C5519" s="17"/>
    </row>
    <row r="5520" spans="3:3" x14ac:dyDescent="0.25">
      <c r="C5520" s="17"/>
    </row>
    <row r="5521" spans="3:3" x14ac:dyDescent="0.25">
      <c r="C5521" s="17"/>
    </row>
    <row r="5522" spans="3:3" x14ac:dyDescent="0.25">
      <c r="C5522" s="17"/>
    </row>
    <row r="5523" spans="3:3" x14ac:dyDescent="0.25">
      <c r="C5523" s="17"/>
    </row>
    <row r="5524" spans="3:3" x14ac:dyDescent="0.25">
      <c r="C5524" s="17"/>
    </row>
    <row r="5525" spans="3:3" x14ac:dyDescent="0.25">
      <c r="C5525" s="17"/>
    </row>
    <row r="5526" spans="3:3" x14ac:dyDescent="0.25">
      <c r="C5526" s="17"/>
    </row>
    <row r="5527" spans="3:3" x14ac:dyDescent="0.25">
      <c r="C5527" s="17"/>
    </row>
    <row r="5528" spans="3:3" x14ac:dyDescent="0.25">
      <c r="C5528" s="17"/>
    </row>
    <row r="5529" spans="3:3" x14ac:dyDescent="0.25">
      <c r="C5529" s="17"/>
    </row>
    <row r="5530" spans="3:3" x14ac:dyDescent="0.25">
      <c r="C5530" s="17"/>
    </row>
    <row r="5531" spans="3:3" x14ac:dyDescent="0.25">
      <c r="C5531" s="17"/>
    </row>
    <row r="5532" spans="3:3" x14ac:dyDescent="0.25">
      <c r="C5532" s="17"/>
    </row>
    <row r="5533" spans="3:3" x14ac:dyDescent="0.25">
      <c r="C5533" s="17"/>
    </row>
    <row r="5534" spans="3:3" x14ac:dyDescent="0.25">
      <c r="C5534" s="17"/>
    </row>
    <row r="5535" spans="3:3" x14ac:dyDescent="0.25">
      <c r="C5535" s="17"/>
    </row>
    <row r="5536" spans="3:3" x14ac:dyDescent="0.25">
      <c r="C5536" s="17"/>
    </row>
    <row r="5537" spans="3:3" x14ac:dyDescent="0.25">
      <c r="C5537" s="17"/>
    </row>
    <row r="5538" spans="3:3" x14ac:dyDescent="0.25">
      <c r="C5538" s="17"/>
    </row>
    <row r="5539" spans="3:3" x14ac:dyDescent="0.25">
      <c r="C5539" s="17"/>
    </row>
    <row r="5540" spans="3:3" x14ac:dyDescent="0.25">
      <c r="C5540" s="17"/>
    </row>
    <row r="5541" spans="3:3" x14ac:dyDescent="0.25">
      <c r="C5541" s="17"/>
    </row>
    <row r="5542" spans="3:3" x14ac:dyDescent="0.25">
      <c r="C5542" s="17"/>
    </row>
    <row r="5543" spans="3:3" x14ac:dyDescent="0.25">
      <c r="C5543" s="17"/>
    </row>
    <row r="5544" spans="3:3" x14ac:dyDescent="0.25">
      <c r="C5544" s="17"/>
    </row>
    <row r="5545" spans="3:3" x14ac:dyDescent="0.25">
      <c r="C5545" s="17"/>
    </row>
    <row r="5546" spans="3:3" x14ac:dyDescent="0.25">
      <c r="C5546" s="17"/>
    </row>
    <row r="5547" spans="3:3" x14ac:dyDescent="0.25">
      <c r="C5547" s="17"/>
    </row>
    <row r="5548" spans="3:3" x14ac:dyDescent="0.25">
      <c r="C5548" s="17"/>
    </row>
    <row r="5549" spans="3:3" x14ac:dyDescent="0.25">
      <c r="C5549" s="17"/>
    </row>
    <row r="5550" spans="3:3" x14ac:dyDescent="0.25">
      <c r="C5550" s="17"/>
    </row>
    <row r="5551" spans="3:3" x14ac:dyDescent="0.25">
      <c r="C5551" s="17"/>
    </row>
    <row r="5552" spans="3:3" x14ac:dyDescent="0.25">
      <c r="C5552" s="17"/>
    </row>
    <row r="5553" spans="3:3" x14ac:dyDescent="0.25">
      <c r="C5553" s="17"/>
    </row>
    <row r="5554" spans="3:3" x14ac:dyDescent="0.25">
      <c r="C5554" s="17"/>
    </row>
    <row r="5555" spans="3:3" x14ac:dyDescent="0.25">
      <c r="C5555" s="17"/>
    </row>
    <row r="5556" spans="3:3" x14ac:dyDescent="0.25">
      <c r="C5556" s="17"/>
    </row>
    <row r="5557" spans="3:3" x14ac:dyDescent="0.25">
      <c r="C5557" s="17"/>
    </row>
    <row r="5558" spans="3:3" x14ac:dyDescent="0.25">
      <c r="C5558" s="17"/>
    </row>
    <row r="5559" spans="3:3" x14ac:dyDescent="0.25">
      <c r="C5559" s="17"/>
    </row>
    <row r="5560" spans="3:3" x14ac:dyDescent="0.25">
      <c r="C5560" s="17"/>
    </row>
    <row r="5561" spans="3:3" x14ac:dyDescent="0.25">
      <c r="C5561" s="17"/>
    </row>
    <row r="5562" spans="3:3" x14ac:dyDescent="0.25">
      <c r="C5562" s="17"/>
    </row>
    <row r="5563" spans="3:3" x14ac:dyDescent="0.25">
      <c r="C5563" s="17"/>
    </row>
    <row r="5564" spans="3:3" x14ac:dyDescent="0.25">
      <c r="C5564" s="17"/>
    </row>
    <row r="5565" spans="3:3" x14ac:dyDescent="0.25">
      <c r="C5565" s="17"/>
    </row>
    <row r="5566" spans="3:3" x14ac:dyDescent="0.25">
      <c r="C5566" s="17"/>
    </row>
    <row r="5567" spans="3:3" x14ac:dyDescent="0.25">
      <c r="C5567" s="17"/>
    </row>
    <row r="5568" spans="3:3" x14ac:dyDescent="0.25">
      <c r="C5568" s="17"/>
    </row>
    <row r="5569" spans="3:3" x14ac:dyDescent="0.25">
      <c r="C5569" s="17"/>
    </row>
    <row r="5570" spans="3:3" x14ac:dyDescent="0.25">
      <c r="C5570" s="17"/>
    </row>
    <row r="5571" spans="3:3" x14ac:dyDescent="0.25">
      <c r="C5571" s="17"/>
    </row>
    <row r="5572" spans="3:3" x14ac:dyDescent="0.25">
      <c r="C5572" s="17"/>
    </row>
    <row r="5573" spans="3:3" x14ac:dyDescent="0.25">
      <c r="C5573" s="17"/>
    </row>
    <row r="5574" spans="3:3" x14ac:dyDescent="0.25">
      <c r="C5574" s="17"/>
    </row>
    <row r="5575" spans="3:3" x14ac:dyDescent="0.25">
      <c r="C5575" s="17"/>
    </row>
    <row r="5576" spans="3:3" x14ac:dyDescent="0.25">
      <c r="C5576" s="17"/>
    </row>
    <row r="5577" spans="3:3" x14ac:dyDescent="0.25">
      <c r="C5577" s="17"/>
    </row>
    <row r="5578" spans="3:3" x14ac:dyDescent="0.25">
      <c r="C5578" s="17"/>
    </row>
    <row r="5579" spans="3:3" x14ac:dyDescent="0.25">
      <c r="C5579" s="17"/>
    </row>
    <row r="5580" spans="3:3" x14ac:dyDescent="0.25">
      <c r="C5580" s="17"/>
    </row>
    <row r="5581" spans="3:3" x14ac:dyDescent="0.25">
      <c r="C5581" s="17"/>
    </row>
    <row r="5582" spans="3:3" x14ac:dyDescent="0.25">
      <c r="C5582" s="17"/>
    </row>
    <row r="5583" spans="3:3" x14ac:dyDescent="0.25">
      <c r="C5583" s="17"/>
    </row>
    <row r="5584" spans="3:3" x14ac:dyDescent="0.25">
      <c r="C5584" s="17"/>
    </row>
    <row r="5585" spans="3:3" x14ac:dyDescent="0.25">
      <c r="C5585" s="17"/>
    </row>
    <row r="5586" spans="3:3" x14ac:dyDescent="0.25">
      <c r="C5586" s="17"/>
    </row>
    <row r="5587" spans="3:3" x14ac:dyDescent="0.25">
      <c r="C5587" s="17"/>
    </row>
    <row r="5588" spans="3:3" x14ac:dyDescent="0.25">
      <c r="C5588" s="17"/>
    </row>
    <row r="5589" spans="3:3" x14ac:dyDescent="0.25">
      <c r="C5589" s="17"/>
    </row>
    <row r="5590" spans="3:3" x14ac:dyDescent="0.25">
      <c r="C5590" s="17"/>
    </row>
    <row r="5591" spans="3:3" x14ac:dyDescent="0.25">
      <c r="C5591" s="17"/>
    </row>
    <row r="5592" spans="3:3" x14ac:dyDescent="0.25">
      <c r="C5592" s="17"/>
    </row>
    <row r="5593" spans="3:3" x14ac:dyDescent="0.25">
      <c r="C5593" s="17"/>
    </row>
    <row r="5594" spans="3:3" x14ac:dyDescent="0.25">
      <c r="C5594" s="17"/>
    </row>
    <row r="5595" spans="3:3" x14ac:dyDescent="0.25">
      <c r="C5595" s="17"/>
    </row>
    <row r="5596" spans="3:3" x14ac:dyDescent="0.25">
      <c r="C5596" s="17"/>
    </row>
    <row r="5597" spans="3:3" x14ac:dyDescent="0.25">
      <c r="C5597" s="17"/>
    </row>
    <row r="5598" spans="3:3" x14ac:dyDescent="0.25">
      <c r="C5598" s="17"/>
    </row>
    <row r="5599" spans="3:3" x14ac:dyDescent="0.25">
      <c r="C5599" s="17"/>
    </row>
    <row r="5600" spans="3:3" x14ac:dyDescent="0.25">
      <c r="C5600" s="17"/>
    </row>
    <row r="5601" spans="3:3" x14ac:dyDescent="0.25">
      <c r="C5601" s="17"/>
    </row>
    <row r="5602" spans="3:3" x14ac:dyDescent="0.25">
      <c r="C5602" s="17"/>
    </row>
    <row r="5603" spans="3:3" x14ac:dyDescent="0.25">
      <c r="C5603" s="17"/>
    </row>
    <row r="5604" spans="3:3" x14ac:dyDescent="0.25">
      <c r="C5604" s="17"/>
    </row>
    <row r="5605" spans="3:3" x14ac:dyDescent="0.25">
      <c r="C5605" s="17"/>
    </row>
    <row r="5606" spans="3:3" x14ac:dyDescent="0.25">
      <c r="C5606" s="17"/>
    </row>
    <row r="5607" spans="3:3" x14ac:dyDescent="0.25">
      <c r="C5607" s="17"/>
    </row>
    <row r="5608" spans="3:3" x14ac:dyDescent="0.25">
      <c r="C5608" s="17"/>
    </row>
    <row r="5609" spans="3:3" x14ac:dyDescent="0.25">
      <c r="C5609" s="17"/>
    </row>
    <row r="5610" spans="3:3" x14ac:dyDescent="0.25">
      <c r="C5610" s="17"/>
    </row>
    <row r="5611" spans="3:3" x14ac:dyDescent="0.25">
      <c r="C5611" s="17"/>
    </row>
    <row r="5612" spans="3:3" x14ac:dyDescent="0.25">
      <c r="C5612" s="17"/>
    </row>
    <row r="5613" spans="3:3" x14ac:dyDescent="0.25">
      <c r="C5613" s="17"/>
    </row>
    <row r="5614" spans="3:3" x14ac:dyDescent="0.25">
      <c r="C5614" s="17"/>
    </row>
    <row r="5615" spans="3:3" x14ac:dyDescent="0.25">
      <c r="C5615" s="17"/>
    </row>
    <row r="5616" spans="3:3" x14ac:dyDescent="0.25">
      <c r="C5616" s="17"/>
    </row>
    <row r="5617" spans="3:3" x14ac:dyDescent="0.25">
      <c r="C5617" s="17"/>
    </row>
    <row r="5618" spans="3:3" x14ac:dyDescent="0.25">
      <c r="C5618" s="17"/>
    </row>
    <row r="5619" spans="3:3" x14ac:dyDescent="0.25">
      <c r="C5619" s="17"/>
    </row>
    <row r="5620" spans="3:3" x14ac:dyDescent="0.25">
      <c r="C5620" s="17"/>
    </row>
    <row r="5621" spans="3:3" x14ac:dyDescent="0.25">
      <c r="C5621" s="17"/>
    </row>
    <row r="5622" spans="3:3" x14ac:dyDescent="0.25">
      <c r="C5622" s="17"/>
    </row>
    <row r="5623" spans="3:3" x14ac:dyDescent="0.25">
      <c r="C5623" s="17"/>
    </row>
    <row r="5624" spans="3:3" x14ac:dyDescent="0.25">
      <c r="C5624" s="17"/>
    </row>
    <row r="5625" spans="3:3" x14ac:dyDescent="0.25">
      <c r="C5625" s="17"/>
    </row>
    <row r="5626" spans="3:3" x14ac:dyDescent="0.25">
      <c r="C5626" s="17"/>
    </row>
    <row r="5627" spans="3:3" x14ac:dyDescent="0.25">
      <c r="C5627" s="17"/>
    </row>
    <row r="5628" spans="3:3" x14ac:dyDescent="0.25">
      <c r="C5628" s="17"/>
    </row>
    <row r="5629" spans="3:3" x14ac:dyDescent="0.25">
      <c r="C5629" s="17"/>
    </row>
    <row r="5630" spans="3:3" x14ac:dyDescent="0.25">
      <c r="C5630" s="17"/>
    </row>
    <row r="5631" spans="3:3" x14ac:dyDescent="0.25">
      <c r="C5631" s="17"/>
    </row>
    <row r="5632" spans="3:3" x14ac:dyDescent="0.25">
      <c r="C5632" s="17"/>
    </row>
    <row r="5633" spans="3:3" x14ac:dyDescent="0.25">
      <c r="C5633" s="17"/>
    </row>
    <row r="5634" spans="3:3" x14ac:dyDescent="0.25">
      <c r="C5634" s="17"/>
    </row>
    <row r="5635" spans="3:3" x14ac:dyDescent="0.25">
      <c r="C5635" s="17"/>
    </row>
    <row r="5636" spans="3:3" x14ac:dyDescent="0.25">
      <c r="C5636" s="17"/>
    </row>
    <row r="5637" spans="3:3" x14ac:dyDescent="0.25">
      <c r="C5637" s="17"/>
    </row>
    <row r="5638" spans="3:3" x14ac:dyDescent="0.25">
      <c r="C5638" s="17"/>
    </row>
    <row r="5639" spans="3:3" x14ac:dyDescent="0.25">
      <c r="C5639" s="17"/>
    </row>
    <row r="5640" spans="3:3" x14ac:dyDescent="0.25">
      <c r="C5640" s="17"/>
    </row>
    <row r="5641" spans="3:3" x14ac:dyDescent="0.25">
      <c r="C5641" s="17"/>
    </row>
    <row r="5642" spans="3:3" x14ac:dyDescent="0.25">
      <c r="C5642" s="17"/>
    </row>
    <row r="5643" spans="3:3" x14ac:dyDescent="0.25">
      <c r="C5643" s="17"/>
    </row>
    <row r="5644" spans="3:3" x14ac:dyDescent="0.25">
      <c r="C5644" s="17"/>
    </row>
    <row r="5645" spans="3:3" x14ac:dyDescent="0.25">
      <c r="C5645" s="17"/>
    </row>
    <row r="5646" spans="3:3" x14ac:dyDescent="0.25">
      <c r="C5646" s="17"/>
    </row>
    <row r="5647" spans="3:3" x14ac:dyDescent="0.25">
      <c r="C5647" s="17"/>
    </row>
    <row r="5648" spans="3:3" x14ac:dyDescent="0.25">
      <c r="C5648" s="17"/>
    </row>
    <row r="5649" spans="3:3" x14ac:dyDescent="0.25">
      <c r="C5649" s="17"/>
    </row>
    <row r="5650" spans="3:3" x14ac:dyDescent="0.25">
      <c r="C5650" s="17"/>
    </row>
    <row r="5651" spans="3:3" x14ac:dyDescent="0.25">
      <c r="C5651" s="17"/>
    </row>
    <row r="5652" spans="3:3" x14ac:dyDescent="0.25">
      <c r="C5652" s="17"/>
    </row>
    <row r="5653" spans="3:3" x14ac:dyDescent="0.25">
      <c r="C5653" s="17"/>
    </row>
    <row r="5654" spans="3:3" x14ac:dyDescent="0.25">
      <c r="C5654" s="17"/>
    </row>
    <row r="5655" spans="3:3" x14ac:dyDescent="0.25">
      <c r="C5655" s="17"/>
    </row>
    <row r="5656" spans="3:3" x14ac:dyDescent="0.25">
      <c r="C5656" s="17"/>
    </row>
    <row r="5657" spans="3:3" x14ac:dyDescent="0.25">
      <c r="C5657" s="17"/>
    </row>
    <row r="5658" spans="3:3" x14ac:dyDescent="0.25">
      <c r="C5658" s="17"/>
    </row>
    <row r="5659" spans="3:3" x14ac:dyDescent="0.25">
      <c r="C5659" s="17"/>
    </row>
    <row r="5660" spans="3:3" x14ac:dyDescent="0.25">
      <c r="C5660" s="17"/>
    </row>
    <row r="5661" spans="3:3" x14ac:dyDescent="0.25">
      <c r="C5661" s="17"/>
    </row>
    <row r="5662" spans="3:3" x14ac:dyDescent="0.25">
      <c r="C5662" s="17"/>
    </row>
    <row r="5663" spans="3:3" x14ac:dyDescent="0.25">
      <c r="C5663" s="17"/>
    </row>
    <row r="5664" spans="3:3" x14ac:dyDescent="0.25">
      <c r="C5664" s="17"/>
    </row>
    <row r="5665" spans="3:3" x14ac:dyDescent="0.25">
      <c r="C5665" s="17"/>
    </row>
    <row r="5666" spans="3:3" x14ac:dyDescent="0.25">
      <c r="C5666" s="17"/>
    </row>
    <row r="5667" spans="3:3" x14ac:dyDescent="0.25">
      <c r="C5667" s="17"/>
    </row>
    <row r="5668" spans="3:3" x14ac:dyDescent="0.25">
      <c r="C5668" s="17"/>
    </row>
    <row r="5669" spans="3:3" x14ac:dyDescent="0.25">
      <c r="C5669" s="17"/>
    </row>
    <row r="5670" spans="3:3" x14ac:dyDescent="0.25">
      <c r="C5670" s="17"/>
    </row>
    <row r="5671" spans="3:3" x14ac:dyDescent="0.25">
      <c r="C5671" s="17"/>
    </row>
    <row r="5672" spans="3:3" x14ac:dyDescent="0.25">
      <c r="C5672" s="17"/>
    </row>
    <row r="5673" spans="3:3" x14ac:dyDescent="0.25">
      <c r="C5673" s="17"/>
    </row>
    <row r="5674" spans="3:3" x14ac:dyDescent="0.25">
      <c r="C5674" s="17"/>
    </row>
    <row r="5675" spans="3:3" x14ac:dyDescent="0.25">
      <c r="C5675" s="17"/>
    </row>
    <row r="5676" spans="3:3" x14ac:dyDescent="0.25">
      <c r="C5676" s="17"/>
    </row>
    <row r="5677" spans="3:3" x14ac:dyDescent="0.25">
      <c r="C5677" s="17"/>
    </row>
    <row r="5678" spans="3:3" x14ac:dyDescent="0.25">
      <c r="C5678" s="17"/>
    </row>
    <row r="5679" spans="3:3" x14ac:dyDescent="0.25">
      <c r="C5679" s="17"/>
    </row>
    <row r="5680" spans="3:3" x14ac:dyDescent="0.25">
      <c r="C5680" s="17"/>
    </row>
    <row r="5681" spans="3:3" x14ac:dyDescent="0.25">
      <c r="C5681" s="17"/>
    </row>
    <row r="5682" spans="3:3" x14ac:dyDescent="0.25">
      <c r="C5682" s="17"/>
    </row>
    <row r="5683" spans="3:3" x14ac:dyDescent="0.25">
      <c r="C5683" s="17"/>
    </row>
    <row r="5684" spans="3:3" x14ac:dyDescent="0.25">
      <c r="C5684" s="17"/>
    </row>
    <row r="5685" spans="3:3" x14ac:dyDescent="0.25">
      <c r="C5685" s="17"/>
    </row>
    <row r="5686" spans="3:3" x14ac:dyDescent="0.25">
      <c r="C5686" s="17"/>
    </row>
    <row r="5687" spans="3:3" x14ac:dyDescent="0.25">
      <c r="C5687" s="17"/>
    </row>
    <row r="5688" spans="3:3" x14ac:dyDescent="0.25">
      <c r="C5688" s="17"/>
    </row>
    <row r="5689" spans="3:3" x14ac:dyDescent="0.25">
      <c r="C5689" s="17"/>
    </row>
    <row r="5690" spans="3:3" x14ac:dyDescent="0.25">
      <c r="C5690" s="17"/>
    </row>
    <row r="5691" spans="3:3" x14ac:dyDescent="0.25">
      <c r="C5691" s="17"/>
    </row>
    <row r="5692" spans="3:3" x14ac:dyDescent="0.25">
      <c r="C5692" s="17"/>
    </row>
    <row r="5693" spans="3:3" x14ac:dyDescent="0.25">
      <c r="C5693" s="17"/>
    </row>
    <row r="5694" spans="3:3" x14ac:dyDescent="0.25">
      <c r="C5694" s="17"/>
    </row>
    <row r="5695" spans="3:3" x14ac:dyDescent="0.25">
      <c r="C5695" s="17"/>
    </row>
    <row r="5696" spans="3:3" x14ac:dyDescent="0.25">
      <c r="C5696" s="17"/>
    </row>
    <row r="5697" spans="3:3" x14ac:dyDescent="0.25">
      <c r="C5697" s="17"/>
    </row>
    <row r="5698" spans="3:3" x14ac:dyDescent="0.25">
      <c r="C5698" s="17"/>
    </row>
    <row r="5699" spans="3:3" x14ac:dyDescent="0.25">
      <c r="C5699" s="17"/>
    </row>
    <row r="5700" spans="3:3" x14ac:dyDescent="0.25">
      <c r="C5700" s="17"/>
    </row>
    <row r="5701" spans="3:3" x14ac:dyDescent="0.25">
      <c r="C5701" s="17"/>
    </row>
    <row r="5702" spans="3:3" x14ac:dyDescent="0.25">
      <c r="C5702" s="17"/>
    </row>
    <row r="5703" spans="3:3" x14ac:dyDescent="0.25">
      <c r="C5703" s="17"/>
    </row>
    <row r="5704" spans="3:3" x14ac:dyDescent="0.25">
      <c r="C5704" s="17"/>
    </row>
    <row r="5705" spans="3:3" x14ac:dyDescent="0.25">
      <c r="C5705" s="17"/>
    </row>
    <row r="5706" spans="3:3" x14ac:dyDescent="0.25">
      <c r="C5706" s="17"/>
    </row>
    <row r="5707" spans="3:3" x14ac:dyDescent="0.25">
      <c r="C5707" s="17"/>
    </row>
    <row r="5708" spans="3:3" x14ac:dyDescent="0.25">
      <c r="C5708" s="17"/>
    </row>
    <row r="5709" spans="3:3" x14ac:dyDescent="0.25">
      <c r="C5709" s="17"/>
    </row>
    <row r="5710" spans="3:3" x14ac:dyDescent="0.25">
      <c r="C5710" s="17"/>
    </row>
    <row r="5711" spans="3:3" x14ac:dyDescent="0.25">
      <c r="C5711" s="17"/>
    </row>
    <row r="5712" spans="3:3" x14ac:dyDescent="0.25">
      <c r="C5712" s="17"/>
    </row>
    <row r="5713" spans="3:3" x14ac:dyDescent="0.25">
      <c r="C5713" s="17"/>
    </row>
    <row r="5714" spans="3:3" x14ac:dyDescent="0.25">
      <c r="C5714" s="17"/>
    </row>
    <row r="5715" spans="3:3" x14ac:dyDescent="0.25">
      <c r="C5715" s="17"/>
    </row>
    <row r="5716" spans="3:3" x14ac:dyDescent="0.25">
      <c r="C5716" s="17"/>
    </row>
    <row r="5717" spans="3:3" x14ac:dyDescent="0.25">
      <c r="C5717" s="17"/>
    </row>
    <row r="5718" spans="3:3" x14ac:dyDescent="0.25">
      <c r="C5718" s="17"/>
    </row>
    <row r="5719" spans="3:3" x14ac:dyDescent="0.25">
      <c r="C5719" s="17"/>
    </row>
    <row r="5720" spans="3:3" x14ac:dyDescent="0.25">
      <c r="C5720" s="17"/>
    </row>
    <row r="5721" spans="3:3" x14ac:dyDescent="0.25">
      <c r="C5721" s="17"/>
    </row>
    <row r="5722" spans="3:3" x14ac:dyDescent="0.25">
      <c r="C5722" s="17"/>
    </row>
    <row r="5723" spans="3:3" x14ac:dyDescent="0.25">
      <c r="C5723" s="17"/>
    </row>
    <row r="5724" spans="3:3" x14ac:dyDescent="0.25">
      <c r="C5724" s="17"/>
    </row>
    <row r="5725" spans="3:3" x14ac:dyDescent="0.25">
      <c r="C5725" s="17"/>
    </row>
    <row r="5726" spans="3:3" x14ac:dyDescent="0.25">
      <c r="C5726" s="17"/>
    </row>
    <row r="5727" spans="3:3" x14ac:dyDescent="0.25">
      <c r="C5727" s="17"/>
    </row>
    <row r="5728" spans="3:3" x14ac:dyDescent="0.25">
      <c r="C5728" s="17"/>
    </row>
    <row r="5729" spans="3:3" x14ac:dyDescent="0.25">
      <c r="C5729" s="17"/>
    </row>
    <row r="5730" spans="3:3" x14ac:dyDescent="0.25">
      <c r="C5730" s="17"/>
    </row>
    <row r="5731" spans="3:3" x14ac:dyDescent="0.25">
      <c r="C5731" s="17"/>
    </row>
    <row r="5732" spans="3:3" x14ac:dyDescent="0.25">
      <c r="C5732" s="17"/>
    </row>
    <row r="5733" spans="3:3" x14ac:dyDescent="0.25">
      <c r="C5733" s="17"/>
    </row>
    <row r="5734" spans="3:3" x14ac:dyDescent="0.25">
      <c r="C5734" s="17"/>
    </row>
    <row r="5735" spans="3:3" x14ac:dyDescent="0.25">
      <c r="C5735" s="17"/>
    </row>
    <row r="5736" spans="3:3" x14ac:dyDescent="0.25">
      <c r="C5736" s="17"/>
    </row>
    <row r="5737" spans="3:3" x14ac:dyDescent="0.25">
      <c r="C5737" s="17"/>
    </row>
    <row r="5738" spans="3:3" x14ac:dyDescent="0.25">
      <c r="C5738" s="17"/>
    </row>
    <row r="5739" spans="3:3" x14ac:dyDescent="0.25">
      <c r="C5739" s="17"/>
    </row>
    <row r="5740" spans="3:3" x14ac:dyDescent="0.25">
      <c r="C5740" s="17"/>
    </row>
    <row r="5741" spans="3:3" x14ac:dyDescent="0.25">
      <c r="C5741" s="17"/>
    </row>
    <row r="5742" spans="3:3" x14ac:dyDescent="0.25">
      <c r="C5742" s="17"/>
    </row>
    <row r="5743" spans="3:3" x14ac:dyDescent="0.25">
      <c r="C5743" s="17"/>
    </row>
    <row r="5744" spans="3:3" x14ac:dyDescent="0.25">
      <c r="C5744" s="17"/>
    </row>
    <row r="5745" spans="3:3" x14ac:dyDescent="0.25">
      <c r="C5745" s="17"/>
    </row>
    <row r="5746" spans="3:3" x14ac:dyDescent="0.25">
      <c r="C5746" s="17"/>
    </row>
    <row r="5747" spans="3:3" x14ac:dyDescent="0.25">
      <c r="C5747" s="17"/>
    </row>
    <row r="5748" spans="3:3" x14ac:dyDescent="0.25">
      <c r="C5748" s="17"/>
    </row>
    <row r="5749" spans="3:3" x14ac:dyDescent="0.25">
      <c r="C5749" s="17"/>
    </row>
    <row r="5750" spans="3:3" x14ac:dyDescent="0.25">
      <c r="C5750" s="17"/>
    </row>
    <row r="5751" spans="3:3" x14ac:dyDescent="0.25">
      <c r="C5751" s="17"/>
    </row>
    <row r="5752" spans="3:3" x14ac:dyDescent="0.25">
      <c r="C5752" s="17"/>
    </row>
    <row r="5753" spans="3:3" x14ac:dyDescent="0.25">
      <c r="C5753" s="17"/>
    </row>
    <row r="5754" spans="3:3" x14ac:dyDescent="0.25">
      <c r="C5754" s="17"/>
    </row>
    <row r="5755" spans="3:3" x14ac:dyDescent="0.25">
      <c r="C5755" s="17"/>
    </row>
    <row r="5756" spans="3:3" x14ac:dyDescent="0.25">
      <c r="C5756" s="17"/>
    </row>
    <row r="5757" spans="3:3" x14ac:dyDescent="0.25">
      <c r="C5757" s="17"/>
    </row>
    <row r="5758" spans="3:3" x14ac:dyDescent="0.25">
      <c r="C5758" s="17"/>
    </row>
    <row r="5759" spans="3:3" x14ac:dyDescent="0.25">
      <c r="C5759" s="17"/>
    </row>
    <row r="5760" spans="3:3" x14ac:dyDescent="0.25">
      <c r="C5760" s="17"/>
    </row>
    <row r="5761" spans="3:3" x14ac:dyDescent="0.25">
      <c r="C5761" s="17"/>
    </row>
    <row r="5762" spans="3:3" x14ac:dyDescent="0.25">
      <c r="C5762" s="17"/>
    </row>
    <row r="5763" spans="3:3" x14ac:dyDescent="0.25">
      <c r="C5763" s="17"/>
    </row>
    <row r="5764" spans="3:3" x14ac:dyDescent="0.25">
      <c r="C5764" s="17"/>
    </row>
    <row r="5765" spans="3:3" x14ac:dyDescent="0.25">
      <c r="C5765" s="17"/>
    </row>
    <row r="5766" spans="3:3" x14ac:dyDescent="0.25">
      <c r="C5766" s="17"/>
    </row>
    <row r="5767" spans="3:3" x14ac:dyDescent="0.25">
      <c r="C5767" s="17"/>
    </row>
    <row r="5768" spans="3:3" x14ac:dyDescent="0.25">
      <c r="C5768" s="17"/>
    </row>
    <row r="5769" spans="3:3" x14ac:dyDescent="0.25">
      <c r="C5769" s="17"/>
    </row>
    <row r="5770" spans="3:3" x14ac:dyDescent="0.25">
      <c r="C5770" s="17"/>
    </row>
    <row r="5771" spans="3:3" x14ac:dyDescent="0.25">
      <c r="C5771" s="17"/>
    </row>
    <row r="5772" spans="3:3" x14ac:dyDescent="0.25">
      <c r="C5772" s="17"/>
    </row>
    <row r="5773" spans="3:3" x14ac:dyDescent="0.25">
      <c r="C5773" s="17"/>
    </row>
    <row r="5774" spans="3:3" x14ac:dyDescent="0.25">
      <c r="C5774" s="17"/>
    </row>
    <row r="5775" spans="3:3" x14ac:dyDescent="0.25">
      <c r="C5775" s="17"/>
    </row>
    <row r="5776" spans="3:3" x14ac:dyDescent="0.25">
      <c r="C5776" s="17"/>
    </row>
    <row r="5777" spans="3:3" x14ac:dyDescent="0.25">
      <c r="C5777" s="17"/>
    </row>
    <row r="5778" spans="3:3" x14ac:dyDescent="0.25">
      <c r="C5778" s="17"/>
    </row>
    <row r="5779" spans="3:3" x14ac:dyDescent="0.25">
      <c r="C5779" s="17"/>
    </row>
    <row r="5780" spans="3:3" x14ac:dyDescent="0.25">
      <c r="C5780" s="17"/>
    </row>
    <row r="5781" spans="3:3" x14ac:dyDescent="0.25">
      <c r="C5781" s="17"/>
    </row>
    <row r="5782" spans="3:3" x14ac:dyDescent="0.25">
      <c r="C5782" s="17"/>
    </row>
    <row r="5783" spans="3:3" x14ac:dyDescent="0.25">
      <c r="C5783" s="17"/>
    </row>
    <row r="5784" spans="3:3" x14ac:dyDescent="0.25">
      <c r="C5784" s="17"/>
    </row>
    <row r="5785" spans="3:3" x14ac:dyDescent="0.25">
      <c r="C5785" s="17"/>
    </row>
    <row r="5786" spans="3:3" x14ac:dyDescent="0.25">
      <c r="C5786" s="17"/>
    </row>
    <row r="5787" spans="3:3" x14ac:dyDescent="0.25">
      <c r="C5787" s="17"/>
    </row>
    <row r="5788" spans="3:3" x14ac:dyDescent="0.25">
      <c r="C5788" s="17"/>
    </row>
    <row r="5789" spans="3:3" x14ac:dyDescent="0.25">
      <c r="C5789" s="17"/>
    </row>
    <row r="5790" spans="3:3" x14ac:dyDescent="0.25">
      <c r="C5790" s="17"/>
    </row>
    <row r="5791" spans="3:3" x14ac:dyDescent="0.25">
      <c r="C5791" s="17"/>
    </row>
    <row r="5792" spans="3:3" x14ac:dyDescent="0.25">
      <c r="C5792" s="17"/>
    </row>
    <row r="5793" spans="3:3" x14ac:dyDescent="0.25">
      <c r="C5793" s="17"/>
    </row>
    <row r="5794" spans="3:3" x14ac:dyDescent="0.25">
      <c r="C5794" s="17"/>
    </row>
    <row r="5795" spans="3:3" x14ac:dyDescent="0.25">
      <c r="C5795" s="17"/>
    </row>
    <row r="5796" spans="3:3" x14ac:dyDescent="0.25">
      <c r="C5796" s="17"/>
    </row>
    <row r="5797" spans="3:3" x14ac:dyDescent="0.25">
      <c r="C5797" s="17"/>
    </row>
    <row r="5798" spans="3:3" x14ac:dyDescent="0.25">
      <c r="C5798" s="17"/>
    </row>
    <row r="5799" spans="3:3" x14ac:dyDescent="0.25">
      <c r="C5799" s="17"/>
    </row>
    <row r="5800" spans="3:3" x14ac:dyDescent="0.25">
      <c r="C5800" s="17"/>
    </row>
    <row r="5801" spans="3:3" x14ac:dyDescent="0.25">
      <c r="C5801" s="17"/>
    </row>
    <row r="5802" spans="3:3" x14ac:dyDescent="0.25">
      <c r="C5802" s="17"/>
    </row>
    <row r="5803" spans="3:3" x14ac:dyDescent="0.25">
      <c r="C5803" s="17"/>
    </row>
    <row r="5804" spans="3:3" x14ac:dyDescent="0.25">
      <c r="C5804" s="17"/>
    </row>
    <row r="5805" spans="3:3" x14ac:dyDescent="0.25">
      <c r="C5805" s="17"/>
    </row>
    <row r="5806" spans="3:3" x14ac:dyDescent="0.25">
      <c r="C5806" s="17"/>
    </row>
    <row r="5807" spans="3:3" x14ac:dyDescent="0.25">
      <c r="C5807" s="17"/>
    </row>
    <row r="5808" spans="3:3" x14ac:dyDescent="0.25">
      <c r="C5808" s="17"/>
    </row>
    <row r="5809" spans="3:3" x14ac:dyDescent="0.25">
      <c r="C5809" s="17"/>
    </row>
    <row r="5810" spans="3:3" x14ac:dyDescent="0.25">
      <c r="C5810" s="17"/>
    </row>
    <row r="5811" spans="3:3" x14ac:dyDescent="0.25">
      <c r="C5811" s="17"/>
    </row>
    <row r="5812" spans="3:3" x14ac:dyDescent="0.25">
      <c r="C5812" s="17"/>
    </row>
    <row r="5813" spans="3:3" x14ac:dyDescent="0.25">
      <c r="C5813" s="17"/>
    </row>
    <row r="5814" spans="3:3" x14ac:dyDescent="0.25">
      <c r="C5814" s="17"/>
    </row>
    <row r="5815" spans="3:3" x14ac:dyDescent="0.25">
      <c r="C5815" s="17"/>
    </row>
    <row r="5816" spans="3:3" x14ac:dyDescent="0.25">
      <c r="C5816" s="17"/>
    </row>
    <row r="5817" spans="3:3" x14ac:dyDescent="0.25">
      <c r="C5817" s="17"/>
    </row>
    <row r="5818" spans="3:3" x14ac:dyDescent="0.25">
      <c r="C5818" s="17"/>
    </row>
    <row r="5819" spans="3:3" x14ac:dyDescent="0.25">
      <c r="C5819" s="17"/>
    </row>
    <row r="5820" spans="3:3" x14ac:dyDescent="0.25">
      <c r="C5820" s="17"/>
    </row>
    <row r="5821" spans="3:3" x14ac:dyDescent="0.25">
      <c r="C5821" s="17"/>
    </row>
    <row r="5822" spans="3:3" x14ac:dyDescent="0.25">
      <c r="C5822" s="17"/>
    </row>
    <row r="5823" spans="3:3" x14ac:dyDescent="0.25">
      <c r="C5823" s="17"/>
    </row>
    <row r="5824" spans="3:3" x14ac:dyDescent="0.25">
      <c r="C5824" s="17"/>
    </row>
    <row r="5825" spans="3:3" x14ac:dyDescent="0.25">
      <c r="C5825" s="17"/>
    </row>
    <row r="5826" spans="3:3" x14ac:dyDescent="0.25">
      <c r="C5826" s="17"/>
    </row>
    <row r="5827" spans="3:3" x14ac:dyDescent="0.25">
      <c r="C5827" s="17"/>
    </row>
    <row r="5828" spans="3:3" x14ac:dyDescent="0.25">
      <c r="C5828" s="17"/>
    </row>
    <row r="5829" spans="3:3" x14ac:dyDescent="0.25">
      <c r="C5829" s="17"/>
    </row>
    <row r="5830" spans="3:3" x14ac:dyDescent="0.25">
      <c r="C5830" s="17"/>
    </row>
    <row r="5831" spans="3:3" x14ac:dyDescent="0.25">
      <c r="C5831" s="17"/>
    </row>
    <row r="5832" spans="3:3" x14ac:dyDescent="0.25">
      <c r="C5832" s="17"/>
    </row>
    <row r="5833" spans="3:3" x14ac:dyDescent="0.25">
      <c r="C5833" s="17"/>
    </row>
    <row r="5834" spans="3:3" x14ac:dyDescent="0.25">
      <c r="C5834" s="17"/>
    </row>
    <row r="5835" spans="3:3" x14ac:dyDescent="0.25">
      <c r="C5835" s="17"/>
    </row>
    <row r="5836" spans="3:3" x14ac:dyDescent="0.25">
      <c r="C5836" s="17"/>
    </row>
    <row r="5837" spans="3:3" x14ac:dyDescent="0.25">
      <c r="C5837" s="17"/>
    </row>
    <row r="5838" spans="3:3" x14ac:dyDescent="0.25">
      <c r="C5838" s="17"/>
    </row>
    <row r="5839" spans="3:3" x14ac:dyDescent="0.25">
      <c r="C5839" s="17"/>
    </row>
    <row r="5840" spans="3:3" x14ac:dyDescent="0.25">
      <c r="C5840" s="17"/>
    </row>
    <row r="5841" spans="3:3" x14ac:dyDescent="0.25">
      <c r="C5841" s="17"/>
    </row>
    <row r="5842" spans="3:3" x14ac:dyDescent="0.25">
      <c r="C5842" s="17"/>
    </row>
    <row r="5843" spans="3:3" x14ac:dyDescent="0.25">
      <c r="C5843" s="17"/>
    </row>
    <row r="5844" spans="3:3" x14ac:dyDescent="0.25">
      <c r="C5844" s="17"/>
    </row>
    <row r="5845" spans="3:3" x14ac:dyDescent="0.25">
      <c r="C5845" s="17"/>
    </row>
    <row r="5846" spans="3:3" x14ac:dyDescent="0.25">
      <c r="C5846" s="17"/>
    </row>
    <row r="5847" spans="3:3" x14ac:dyDescent="0.25">
      <c r="C5847" s="17"/>
    </row>
    <row r="5848" spans="3:3" x14ac:dyDescent="0.25">
      <c r="C5848" s="17"/>
    </row>
    <row r="5849" spans="3:3" x14ac:dyDescent="0.25">
      <c r="C5849" s="17"/>
    </row>
    <row r="5850" spans="3:3" x14ac:dyDescent="0.25">
      <c r="C5850" s="17"/>
    </row>
    <row r="5851" spans="3:3" x14ac:dyDescent="0.25">
      <c r="C5851" s="17"/>
    </row>
    <row r="5852" spans="3:3" x14ac:dyDescent="0.25">
      <c r="C5852" s="17"/>
    </row>
    <row r="5853" spans="3:3" x14ac:dyDescent="0.25">
      <c r="C5853" s="17"/>
    </row>
    <row r="5854" spans="3:3" x14ac:dyDescent="0.25">
      <c r="C5854" s="17"/>
    </row>
    <row r="5855" spans="3:3" x14ac:dyDescent="0.25">
      <c r="C5855" s="17"/>
    </row>
    <row r="5856" spans="3:3" x14ac:dyDescent="0.25">
      <c r="C5856" s="17"/>
    </row>
    <row r="5857" spans="3:3" x14ac:dyDescent="0.25">
      <c r="C5857" s="17"/>
    </row>
    <row r="5858" spans="3:3" x14ac:dyDescent="0.25">
      <c r="C5858" s="17"/>
    </row>
    <row r="5859" spans="3:3" x14ac:dyDescent="0.25">
      <c r="C5859" s="17"/>
    </row>
    <row r="5860" spans="3:3" x14ac:dyDescent="0.25">
      <c r="C5860" s="17"/>
    </row>
    <row r="5861" spans="3:3" x14ac:dyDescent="0.25">
      <c r="C5861" s="17"/>
    </row>
    <row r="5862" spans="3:3" x14ac:dyDescent="0.25">
      <c r="C5862" s="17"/>
    </row>
    <row r="5863" spans="3:3" x14ac:dyDescent="0.25">
      <c r="C5863" s="17"/>
    </row>
    <row r="5864" spans="3:3" x14ac:dyDescent="0.25">
      <c r="C5864" s="17"/>
    </row>
    <row r="5865" spans="3:3" x14ac:dyDescent="0.25">
      <c r="C5865" s="17"/>
    </row>
    <row r="5866" spans="3:3" x14ac:dyDescent="0.25">
      <c r="C5866" s="17"/>
    </row>
    <row r="5867" spans="3:3" x14ac:dyDescent="0.25">
      <c r="C5867" s="17"/>
    </row>
    <row r="5868" spans="3:3" x14ac:dyDescent="0.25">
      <c r="C5868" s="17"/>
    </row>
    <row r="5869" spans="3:3" x14ac:dyDescent="0.25">
      <c r="C5869" s="17"/>
    </row>
    <row r="5870" spans="3:3" x14ac:dyDescent="0.25">
      <c r="C5870" s="17"/>
    </row>
    <row r="5871" spans="3:3" x14ac:dyDescent="0.25">
      <c r="C5871" s="17"/>
    </row>
    <row r="5872" spans="3:3" x14ac:dyDescent="0.25">
      <c r="C5872" s="17"/>
    </row>
    <row r="5873" spans="3:3" x14ac:dyDescent="0.25">
      <c r="C5873" s="17"/>
    </row>
    <row r="5874" spans="3:3" x14ac:dyDescent="0.25">
      <c r="C5874" s="17"/>
    </row>
    <row r="5875" spans="3:3" x14ac:dyDescent="0.25">
      <c r="C5875" s="17"/>
    </row>
    <row r="5876" spans="3:3" x14ac:dyDescent="0.25">
      <c r="C5876" s="17"/>
    </row>
    <row r="5877" spans="3:3" x14ac:dyDescent="0.25">
      <c r="C5877" s="17"/>
    </row>
    <row r="5878" spans="3:3" x14ac:dyDescent="0.25">
      <c r="C5878" s="17"/>
    </row>
    <row r="5879" spans="3:3" x14ac:dyDescent="0.25">
      <c r="C5879" s="17"/>
    </row>
    <row r="5880" spans="3:3" x14ac:dyDescent="0.25">
      <c r="C5880" s="17"/>
    </row>
    <row r="5881" spans="3:3" x14ac:dyDescent="0.25">
      <c r="C5881" s="17"/>
    </row>
    <row r="5882" spans="3:3" x14ac:dyDescent="0.25">
      <c r="C5882" s="17"/>
    </row>
    <row r="5883" spans="3:3" x14ac:dyDescent="0.25">
      <c r="C5883" s="17"/>
    </row>
    <row r="5884" spans="3:3" x14ac:dyDescent="0.25">
      <c r="C5884" s="17"/>
    </row>
    <row r="5885" spans="3:3" x14ac:dyDescent="0.25">
      <c r="C5885" s="17"/>
    </row>
    <row r="5886" spans="3:3" x14ac:dyDescent="0.25">
      <c r="C5886" s="17"/>
    </row>
    <row r="5887" spans="3:3" x14ac:dyDescent="0.25">
      <c r="C5887" s="17"/>
    </row>
    <row r="5888" spans="3:3" x14ac:dyDescent="0.25">
      <c r="C5888" s="17"/>
    </row>
    <row r="5889" spans="3:3" x14ac:dyDescent="0.25">
      <c r="C5889" s="17"/>
    </row>
    <row r="5890" spans="3:3" x14ac:dyDescent="0.25">
      <c r="C5890" s="17"/>
    </row>
    <row r="5891" spans="3:3" x14ac:dyDescent="0.25">
      <c r="C5891" s="17"/>
    </row>
    <row r="5892" spans="3:3" x14ac:dyDescent="0.25">
      <c r="C5892" s="17"/>
    </row>
    <row r="5893" spans="3:3" x14ac:dyDescent="0.25">
      <c r="C5893" s="17"/>
    </row>
    <row r="5894" spans="3:3" x14ac:dyDescent="0.25">
      <c r="C5894" s="17"/>
    </row>
    <row r="5895" spans="3:3" x14ac:dyDescent="0.25">
      <c r="C5895" s="17"/>
    </row>
    <row r="5896" spans="3:3" x14ac:dyDescent="0.25">
      <c r="C5896" s="17"/>
    </row>
    <row r="5897" spans="3:3" x14ac:dyDescent="0.25">
      <c r="C5897" s="17"/>
    </row>
    <row r="5898" spans="3:3" x14ac:dyDescent="0.25">
      <c r="C5898" s="17"/>
    </row>
    <row r="5899" spans="3:3" x14ac:dyDescent="0.25">
      <c r="C5899" s="17"/>
    </row>
    <row r="5900" spans="3:3" x14ac:dyDescent="0.25">
      <c r="C5900" s="17"/>
    </row>
    <row r="5901" spans="3:3" x14ac:dyDescent="0.25">
      <c r="C5901" s="17"/>
    </row>
    <row r="5902" spans="3:3" x14ac:dyDescent="0.25">
      <c r="C5902" s="17"/>
    </row>
    <row r="5903" spans="3:3" x14ac:dyDescent="0.25">
      <c r="C5903" s="17"/>
    </row>
    <row r="5904" spans="3:3" x14ac:dyDescent="0.25">
      <c r="C5904" s="17"/>
    </row>
    <row r="5905" spans="3:3" x14ac:dyDescent="0.25">
      <c r="C5905" s="17"/>
    </row>
    <row r="5906" spans="3:3" x14ac:dyDescent="0.25">
      <c r="C5906" s="17"/>
    </row>
    <row r="5907" spans="3:3" x14ac:dyDescent="0.25">
      <c r="C5907" s="17"/>
    </row>
    <row r="5908" spans="3:3" x14ac:dyDescent="0.25">
      <c r="C5908" s="17"/>
    </row>
    <row r="5909" spans="3:3" x14ac:dyDescent="0.25">
      <c r="C5909" s="17"/>
    </row>
    <row r="5910" spans="3:3" x14ac:dyDescent="0.25">
      <c r="C5910" s="17"/>
    </row>
    <row r="5911" spans="3:3" x14ac:dyDescent="0.25">
      <c r="C5911" s="17"/>
    </row>
    <row r="5912" spans="3:3" x14ac:dyDescent="0.25">
      <c r="C5912" s="17"/>
    </row>
    <row r="5913" spans="3:3" x14ac:dyDescent="0.25">
      <c r="C5913" s="17"/>
    </row>
    <row r="5914" spans="3:3" x14ac:dyDescent="0.25">
      <c r="C5914" s="17"/>
    </row>
    <row r="5915" spans="3:3" x14ac:dyDescent="0.25">
      <c r="C5915" s="17"/>
    </row>
    <row r="5916" spans="3:3" x14ac:dyDescent="0.25">
      <c r="C5916" s="17"/>
    </row>
    <row r="5917" spans="3:3" x14ac:dyDescent="0.25">
      <c r="C5917" s="17"/>
    </row>
    <row r="5918" spans="3:3" x14ac:dyDescent="0.25">
      <c r="C5918" s="17"/>
    </row>
    <row r="5919" spans="3:3" x14ac:dyDescent="0.25">
      <c r="C5919" s="17"/>
    </row>
    <row r="5920" spans="3:3" x14ac:dyDescent="0.25">
      <c r="C5920" s="17"/>
    </row>
    <row r="5921" spans="3:3" x14ac:dyDescent="0.25">
      <c r="C5921" s="17"/>
    </row>
    <row r="5922" spans="3:3" x14ac:dyDescent="0.25">
      <c r="C5922" s="17"/>
    </row>
    <row r="5923" spans="3:3" x14ac:dyDescent="0.25">
      <c r="C5923" s="17"/>
    </row>
    <row r="5924" spans="3:3" x14ac:dyDescent="0.25">
      <c r="C5924" s="17"/>
    </row>
    <row r="5925" spans="3:3" x14ac:dyDescent="0.25">
      <c r="C5925" s="17"/>
    </row>
    <row r="5926" spans="3:3" x14ac:dyDescent="0.25">
      <c r="C5926" s="17"/>
    </row>
    <row r="5927" spans="3:3" x14ac:dyDescent="0.25">
      <c r="C5927" s="17"/>
    </row>
    <row r="5928" spans="3:3" x14ac:dyDescent="0.25">
      <c r="C5928" s="17"/>
    </row>
    <row r="5929" spans="3:3" x14ac:dyDescent="0.25">
      <c r="C5929" s="17"/>
    </row>
    <row r="5930" spans="3:3" x14ac:dyDescent="0.25">
      <c r="C5930" s="17"/>
    </row>
    <row r="5931" spans="3:3" x14ac:dyDescent="0.25">
      <c r="C5931" s="17"/>
    </row>
    <row r="5932" spans="3:3" x14ac:dyDescent="0.25">
      <c r="C5932" s="17"/>
    </row>
    <row r="5933" spans="3:3" x14ac:dyDescent="0.25">
      <c r="C5933" s="17"/>
    </row>
    <row r="5934" spans="3:3" x14ac:dyDescent="0.25">
      <c r="C5934" s="17"/>
    </row>
    <row r="5935" spans="3:3" x14ac:dyDescent="0.25">
      <c r="C5935" s="17"/>
    </row>
    <row r="5936" spans="3:3" x14ac:dyDescent="0.25">
      <c r="C5936" s="17"/>
    </row>
    <row r="5937" spans="3:3" x14ac:dyDescent="0.25">
      <c r="C5937" s="17"/>
    </row>
    <row r="5938" spans="3:3" x14ac:dyDescent="0.25">
      <c r="C5938" s="17"/>
    </row>
    <row r="5939" spans="3:3" x14ac:dyDescent="0.25">
      <c r="C5939" s="17"/>
    </row>
    <row r="5940" spans="3:3" x14ac:dyDescent="0.25">
      <c r="C5940" s="17"/>
    </row>
    <row r="5941" spans="3:3" x14ac:dyDescent="0.25">
      <c r="C5941" s="17"/>
    </row>
    <row r="5942" spans="3:3" x14ac:dyDescent="0.25">
      <c r="C5942" s="17"/>
    </row>
    <row r="5943" spans="3:3" x14ac:dyDescent="0.25">
      <c r="C5943" s="17"/>
    </row>
    <row r="5944" spans="3:3" x14ac:dyDescent="0.25">
      <c r="C5944" s="17"/>
    </row>
    <row r="5945" spans="3:3" x14ac:dyDescent="0.25">
      <c r="C5945" s="17"/>
    </row>
    <row r="5946" spans="3:3" x14ac:dyDescent="0.25">
      <c r="C5946" s="17"/>
    </row>
    <row r="5947" spans="3:3" x14ac:dyDescent="0.25">
      <c r="C5947" s="17"/>
    </row>
    <row r="5948" spans="3:3" x14ac:dyDescent="0.25">
      <c r="C5948" s="17"/>
    </row>
    <row r="5949" spans="3:3" x14ac:dyDescent="0.25">
      <c r="C5949" s="17"/>
    </row>
    <row r="5950" spans="3:3" x14ac:dyDescent="0.25">
      <c r="C5950" s="17"/>
    </row>
    <row r="5951" spans="3:3" x14ac:dyDescent="0.25">
      <c r="C5951" s="17"/>
    </row>
    <row r="5952" spans="3:3" x14ac:dyDescent="0.25">
      <c r="C5952" s="17"/>
    </row>
    <row r="5953" spans="3:3" x14ac:dyDescent="0.25">
      <c r="C5953" s="17"/>
    </row>
    <row r="5954" spans="3:3" x14ac:dyDescent="0.25">
      <c r="C5954" s="17"/>
    </row>
    <row r="5955" spans="3:3" x14ac:dyDescent="0.25">
      <c r="C5955" s="17"/>
    </row>
    <row r="5956" spans="3:3" x14ac:dyDescent="0.25">
      <c r="C5956" s="17"/>
    </row>
    <row r="5957" spans="3:3" x14ac:dyDescent="0.25">
      <c r="C5957" s="17"/>
    </row>
    <row r="5958" spans="3:3" x14ac:dyDescent="0.25">
      <c r="C5958" s="17"/>
    </row>
    <row r="5959" spans="3:3" x14ac:dyDescent="0.25">
      <c r="C5959" s="17"/>
    </row>
    <row r="5960" spans="3:3" x14ac:dyDescent="0.25">
      <c r="C5960" s="17"/>
    </row>
    <row r="5961" spans="3:3" x14ac:dyDescent="0.25">
      <c r="C5961" s="17"/>
    </row>
    <row r="5962" spans="3:3" x14ac:dyDescent="0.25">
      <c r="C5962" s="17"/>
    </row>
    <row r="5963" spans="3:3" x14ac:dyDescent="0.25">
      <c r="C5963" s="17"/>
    </row>
    <row r="5964" spans="3:3" x14ac:dyDescent="0.25">
      <c r="C5964" s="17"/>
    </row>
    <row r="5965" spans="3:3" x14ac:dyDescent="0.25">
      <c r="C5965" s="17"/>
    </row>
    <row r="5966" spans="3:3" x14ac:dyDescent="0.25">
      <c r="C5966" s="17"/>
    </row>
    <row r="5967" spans="3:3" x14ac:dyDescent="0.25">
      <c r="C5967" s="17"/>
    </row>
    <row r="5968" spans="3:3" x14ac:dyDescent="0.25">
      <c r="C5968" s="17"/>
    </row>
    <row r="5969" spans="3:3" x14ac:dyDescent="0.25">
      <c r="C5969" s="17"/>
    </row>
    <row r="5970" spans="3:3" x14ac:dyDescent="0.25">
      <c r="C5970" s="17"/>
    </row>
    <row r="5971" spans="3:3" x14ac:dyDescent="0.25">
      <c r="C5971" s="17"/>
    </row>
    <row r="5972" spans="3:3" x14ac:dyDescent="0.25">
      <c r="C5972" s="17"/>
    </row>
    <row r="5973" spans="3:3" x14ac:dyDescent="0.25">
      <c r="C5973" s="17"/>
    </row>
    <row r="5974" spans="3:3" x14ac:dyDescent="0.25">
      <c r="C5974" s="17"/>
    </row>
    <row r="5975" spans="3:3" x14ac:dyDescent="0.25">
      <c r="C5975" s="17"/>
    </row>
    <row r="5976" spans="3:3" x14ac:dyDescent="0.25">
      <c r="C5976" s="17"/>
    </row>
    <row r="5977" spans="3:3" x14ac:dyDescent="0.25">
      <c r="C5977" s="17"/>
    </row>
    <row r="5978" spans="3:3" x14ac:dyDescent="0.25">
      <c r="C5978" s="17"/>
    </row>
    <row r="5979" spans="3:3" x14ac:dyDescent="0.25">
      <c r="C5979" s="17"/>
    </row>
    <row r="5980" spans="3:3" x14ac:dyDescent="0.25">
      <c r="C5980" s="17"/>
    </row>
    <row r="5981" spans="3:3" x14ac:dyDescent="0.25">
      <c r="C5981" s="17"/>
    </row>
    <row r="5982" spans="3:3" x14ac:dyDescent="0.25">
      <c r="C5982" s="17"/>
    </row>
    <row r="5983" spans="3:3" x14ac:dyDescent="0.25">
      <c r="C5983" s="17"/>
    </row>
    <row r="5984" spans="3:3" x14ac:dyDescent="0.25">
      <c r="C5984" s="17"/>
    </row>
    <row r="5985" spans="3:3" x14ac:dyDescent="0.25">
      <c r="C5985" s="17"/>
    </row>
    <row r="5986" spans="3:3" x14ac:dyDescent="0.25">
      <c r="C5986" s="17"/>
    </row>
    <row r="5987" spans="3:3" x14ac:dyDescent="0.25">
      <c r="C5987" s="17"/>
    </row>
    <row r="5988" spans="3:3" x14ac:dyDescent="0.25">
      <c r="C5988" s="17"/>
    </row>
    <row r="5989" spans="3:3" x14ac:dyDescent="0.25">
      <c r="C5989" s="17"/>
    </row>
    <row r="5990" spans="3:3" x14ac:dyDescent="0.25">
      <c r="C5990" s="17"/>
    </row>
    <row r="5991" spans="3:3" x14ac:dyDescent="0.25">
      <c r="C5991" s="17"/>
    </row>
    <row r="5992" spans="3:3" x14ac:dyDescent="0.25">
      <c r="C5992" s="17"/>
    </row>
    <row r="5993" spans="3:3" x14ac:dyDescent="0.25">
      <c r="C5993" s="17"/>
    </row>
    <row r="5994" spans="3:3" x14ac:dyDescent="0.25">
      <c r="C5994" s="17"/>
    </row>
    <row r="5995" spans="3:3" x14ac:dyDescent="0.25">
      <c r="C5995" s="17"/>
    </row>
    <row r="5996" spans="3:3" x14ac:dyDescent="0.25">
      <c r="C5996" s="17"/>
    </row>
    <row r="5997" spans="3:3" x14ac:dyDescent="0.25">
      <c r="C5997" s="17"/>
    </row>
    <row r="5998" spans="3:3" x14ac:dyDescent="0.25">
      <c r="C5998" s="17"/>
    </row>
    <row r="5999" spans="3:3" x14ac:dyDescent="0.25">
      <c r="C5999" s="17"/>
    </row>
    <row r="6000" spans="3:3" x14ac:dyDescent="0.25">
      <c r="C6000" s="17"/>
    </row>
    <row r="6001" spans="3:3" x14ac:dyDescent="0.25">
      <c r="C6001" s="17"/>
    </row>
    <row r="6002" spans="3:3" x14ac:dyDescent="0.25">
      <c r="C6002" s="17"/>
    </row>
    <row r="6003" spans="3:3" x14ac:dyDescent="0.25">
      <c r="C6003" s="17"/>
    </row>
    <row r="6004" spans="3:3" x14ac:dyDescent="0.25">
      <c r="C6004" s="17"/>
    </row>
    <row r="6005" spans="3:3" x14ac:dyDescent="0.25">
      <c r="C6005" s="17"/>
    </row>
    <row r="6006" spans="3:3" x14ac:dyDescent="0.25">
      <c r="C6006" s="17"/>
    </row>
    <row r="6007" spans="3:3" x14ac:dyDescent="0.25">
      <c r="C6007" s="17"/>
    </row>
    <row r="6008" spans="3:3" x14ac:dyDescent="0.25">
      <c r="C6008" s="17"/>
    </row>
    <row r="6009" spans="3:3" x14ac:dyDescent="0.25">
      <c r="C6009" s="17"/>
    </row>
    <row r="6010" spans="3:3" x14ac:dyDescent="0.25">
      <c r="C6010" s="17"/>
    </row>
    <row r="6011" spans="3:3" x14ac:dyDescent="0.25">
      <c r="C6011" s="17"/>
    </row>
    <row r="6012" spans="3:3" x14ac:dyDescent="0.25">
      <c r="C6012" s="17"/>
    </row>
    <row r="6013" spans="3:3" x14ac:dyDescent="0.25">
      <c r="C6013" s="17"/>
    </row>
    <row r="6014" spans="3:3" x14ac:dyDescent="0.25">
      <c r="C6014" s="17"/>
    </row>
    <row r="6015" spans="3:3" x14ac:dyDescent="0.25">
      <c r="C6015" s="17"/>
    </row>
    <row r="6016" spans="3:3" x14ac:dyDescent="0.25">
      <c r="C6016" s="17"/>
    </row>
    <row r="6017" spans="3:3" x14ac:dyDescent="0.25">
      <c r="C6017" s="17"/>
    </row>
    <row r="6018" spans="3:3" x14ac:dyDescent="0.25">
      <c r="C6018" s="17"/>
    </row>
    <row r="6019" spans="3:3" x14ac:dyDescent="0.25">
      <c r="C6019" s="17"/>
    </row>
    <row r="6020" spans="3:3" x14ac:dyDescent="0.25">
      <c r="C6020" s="17"/>
    </row>
    <row r="6021" spans="3:3" x14ac:dyDescent="0.25">
      <c r="C6021" s="17"/>
    </row>
    <row r="6022" spans="3:3" x14ac:dyDescent="0.25">
      <c r="C6022" s="17"/>
    </row>
    <row r="6023" spans="3:3" x14ac:dyDescent="0.25">
      <c r="C6023" s="17"/>
    </row>
    <row r="6024" spans="3:3" x14ac:dyDescent="0.25">
      <c r="C6024" s="17"/>
    </row>
    <row r="6025" spans="3:3" x14ac:dyDescent="0.25">
      <c r="C6025" s="17"/>
    </row>
    <row r="6026" spans="3:3" x14ac:dyDescent="0.25">
      <c r="C6026" s="17"/>
    </row>
    <row r="6027" spans="3:3" x14ac:dyDescent="0.25">
      <c r="C6027" s="17"/>
    </row>
    <row r="6028" spans="3:3" x14ac:dyDescent="0.25">
      <c r="C6028" s="17"/>
    </row>
    <row r="6029" spans="3:3" x14ac:dyDescent="0.25">
      <c r="C6029" s="17"/>
    </row>
    <row r="6030" spans="3:3" x14ac:dyDescent="0.25">
      <c r="C6030" s="17"/>
    </row>
    <row r="6031" spans="3:3" x14ac:dyDescent="0.25">
      <c r="C6031" s="17"/>
    </row>
    <row r="6032" spans="3:3" x14ac:dyDescent="0.25">
      <c r="C6032" s="17"/>
    </row>
    <row r="6033" spans="3:3" x14ac:dyDescent="0.25">
      <c r="C6033" s="17"/>
    </row>
    <row r="6034" spans="3:3" x14ac:dyDescent="0.25">
      <c r="C6034" s="17"/>
    </row>
    <row r="6035" spans="3:3" x14ac:dyDescent="0.25">
      <c r="C6035" s="17"/>
    </row>
    <row r="6036" spans="3:3" x14ac:dyDescent="0.25">
      <c r="C6036" s="17"/>
    </row>
    <row r="6037" spans="3:3" x14ac:dyDescent="0.25">
      <c r="C6037" s="17"/>
    </row>
    <row r="6038" spans="3:3" x14ac:dyDescent="0.25">
      <c r="C6038" s="17"/>
    </row>
    <row r="6039" spans="3:3" x14ac:dyDescent="0.25">
      <c r="C6039" s="17"/>
    </row>
    <row r="6040" spans="3:3" x14ac:dyDescent="0.25">
      <c r="C6040" s="17"/>
    </row>
    <row r="6041" spans="3:3" x14ac:dyDescent="0.25">
      <c r="C6041" s="17"/>
    </row>
    <row r="6042" spans="3:3" x14ac:dyDescent="0.25">
      <c r="C6042" s="17"/>
    </row>
    <row r="6043" spans="3:3" x14ac:dyDescent="0.25">
      <c r="C6043" s="17"/>
    </row>
    <row r="6044" spans="3:3" x14ac:dyDescent="0.25">
      <c r="C6044" s="17"/>
    </row>
    <row r="6045" spans="3:3" x14ac:dyDescent="0.25">
      <c r="C6045" s="17"/>
    </row>
    <row r="6046" spans="3:3" x14ac:dyDescent="0.25">
      <c r="C6046" s="17"/>
    </row>
    <row r="6047" spans="3:3" x14ac:dyDescent="0.25">
      <c r="C6047" s="17"/>
    </row>
    <row r="6048" spans="3:3" x14ac:dyDescent="0.25">
      <c r="C6048" s="17"/>
    </row>
    <row r="6049" spans="3:3" x14ac:dyDescent="0.25">
      <c r="C6049" s="17"/>
    </row>
    <row r="6050" spans="3:3" x14ac:dyDescent="0.25">
      <c r="C6050" s="17"/>
    </row>
    <row r="6051" spans="3:3" x14ac:dyDescent="0.25">
      <c r="C6051" s="17"/>
    </row>
    <row r="6052" spans="3:3" x14ac:dyDescent="0.25">
      <c r="C6052" s="17"/>
    </row>
    <row r="6053" spans="3:3" x14ac:dyDescent="0.25">
      <c r="C6053" s="17"/>
    </row>
    <row r="6054" spans="3:3" x14ac:dyDescent="0.25">
      <c r="C6054" s="17"/>
    </row>
    <row r="6055" spans="3:3" x14ac:dyDescent="0.25">
      <c r="C6055" s="17"/>
    </row>
    <row r="6056" spans="3:3" x14ac:dyDescent="0.25">
      <c r="C6056" s="17"/>
    </row>
    <row r="6057" spans="3:3" x14ac:dyDescent="0.25">
      <c r="C6057" s="17"/>
    </row>
    <row r="6058" spans="3:3" x14ac:dyDescent="0.25">
      <c r="C6058" s="17"/>
    </row>
    <row r="6059" spans="3:3" x14ac:dyDescent="0.25">
      <c r="C6059" s="17"/>
    </row>
    <row r="6060" spans="3:3" x14ac:dyDescent="0.25">
      <c r="C6060" s="17"/>
    </row>
    <row r="6061" spans="3:3" x14ac:dyDescent="0.25">
      <c r="C6061" s="17"/>
    </row>
    <row r="6062" spans="3:3" x14ac:dyDescent="0.25">
      <c r="C6062" s="17"/>
    </row>
    <row r="6063" spans="3:3" x14ac:dyDescent="0.25">
      <c r="C6063" s="17"/>
    </row>
    <row r="6064" spans="3:3" x14ac:dyDescent="0.25">
      <c r="C6064" s="17"/>
    </row>
    <row r="6065" spans="3:3" x14ac:dyDescent="0.25">
      <c r="C6065" s="17"/>
    </row>
    <row r="6066" spans="3:3" x14ac:dyDescent="0.25">
      <c r="C6066" s="17"/>
    </row>
    <row r="6067" spans="3:3" x14ac:dyDescent="0.25">
      <c r="C6067" s="17"/>
    </row>
    <row r="6068" spans="3:3" x14ac:dyDescent="0.25">
      <c r="C6068" s="17"/>
    </row>
    <row r="6069" spans="3:3" x14ac:dyDescent="0.25">
      <c r="C6069" s="17"/>
    </row>
    <row r="6070" spans="3:3" x14ac:dyDescent="0.25">
      <c r="C6070" s="17"/>
    </row>
    <row r="6071" spans="3:3" x14ac:dyDescent="0.25">
      <c r="C6071" s="17"/>
    </row>
    <row r="6072" spans="3:3" x14ac:dyDescent="0.25">
      <c r="C6072" s="17"/>
    </row>
    <row r="6073" spans="3:3" x14ac:dyDescent="0.25">
      <c r="C6073" s="17"/>
    </row>
    <row r="6074" spans="3:3" x14ac:dyDescent="0.25">
      <c r="C6074" s="17"/>
    </row>
    <row r="6075" spans="3:3" x14ac:dyDescent="0.25">
      <c r="C6075" s="17"/>
    </row>
    <row r="6076" spans="3:3" x14ac:dyDescent="0.25">
      <c r="C6076" s="17"/>
    </row>
    <row r="6077" spans="3:3" x14ac:dyDescent="0.25">
      <c r="C6077" s="17"/>
    </row>
    <row r="6078" spans="3:3" x14ac:dyDescent="0.25">
      <c r="C6078" s="17"/>
    </row>
    <row r="6079" spans="3:3" x14ac:dyDescent="0.25">
      <c r="C6079" s="17"/>
    </row>
    <row r="6080" spans="3:3" x14ac:dyDescent="0.25">
      <c r="C6080" s="17"/>
    </row>
    <row r="6081" spans="3:3" x14ac:dyDescent="0.25">
      <c r="C6081" s="17"/>
    </row>
    <row r="6082" spans="3:3" x14ac:dyDescent="0.25">
      <c r="C6082" s="17"/>
    </row>
    <row r="6083" spans="3:3" x14ac:dyDescent="0.25">
      <c r="C6083" s="17"/>
    </row>
    <row r="6084" spans="3:3" x14ac:dyDescent="0.25">
      <c r="C6084" s="17"/>
    </row>
    <row r="6085" spans="3:3" x14ac:dyDescent="0.25">
      <c r="C6085" s="17"/>
    </row>
    <row r="6086" spans="3:3" x14ac:dyDescent="0.25">
      <c r="C6086" s="17"/>
    </row>
    <row r="6087" spans="3:3" x14ac:dyDescent="0.25">
      <c r="C6087" s="17"/>
    </row>
    <row r="6088" spans="3:3" x14ac:dyDescent="0.25">
      <c r="C6088" s="17"/>
    </row>
    <row r="6089" spans="3:3" x14ac:dyDescent="0.25">
      <c r="C6089" s="17"/>
    </row>
    <row r="6090" spans="3:3" x14ac:dyDescent="0.25">
      <c r="C6090" s="17"/>
    </row>
    <row r="6091" spans="3:3" x14ac:dyDescent="0.25">
      <c r="C6091" s="17"/>
    </row>
    <row r="6092" spans="3:3" x14ac:dyDescent="0.25">
      <c r="C6092" s="17"/>
    </row>
    <row r="6093" spans="3:3" x14ac:dyDescent="0.25">
      <c r="C6093" s="17"/>
    </row>
    <row r="6094" spans="3:3" x14ac:dyDescent="0.25">
      <c r="C6094" s="17"/>
    </row>
    <row r="6095" spans="3:3" x14ac:dyDescent="0.25">
      <c r="C6095" s="17"/>
    </row>
    <row r="6096" spans="3:3" x14ac:dyDescent="0.25">
      <c r="C6096" s="17"/>
    </row>
    <row r="6097" spans="3:3" x14ac:dyDescent="0.25">
      <c r="C6097" s="17"/>
    </row>
    <row r="6098" spans="3:3" x14ac:dyDescent="0.25">
      <c r="C6098" s="17"/>
    </row>
    <row r="6099" spans="3:3" x14ac:dyDescent="0.25">
      <c r="C6099" s="17"/>
    </row>
    <row r="6100" spans="3:3" x14ac:dyDescent="0.25">
      <c r="C6100" s="17"/>
    </row>
    <row r="6101" spans="3:3" x14ac:dyDescent="0.25">
      <c r="C6101" s="17"/>
    </row>
    <row r="6102" spans="3:3" x14ac:dyDescent="0.25">
      <c r="C6102" s="17"/>
    </row>
    <row r="6103" spans="3:3" x14ac:dyDescent="0.25">
      <c r="C6103" s="17"/>
    </row>
    <row r="6104" spans="3:3" x14ac:dyDescent="0.25">
      <c r="C6104" s="17"/>
    </row>
    <row r="6105" spans="3:3" x14ac:dyDescent="0.25">
      <c r="C6105" s="17"/>
    </row>
    <row r="6106" spans="3:3" x14ac:dyDescent="0.25">
      <c r="C6106" s="17"/>
    </row>
    <row r="6107" spans="3:3" x14ac:dyDescent="0.25">
      <c r="C6107" s="17"/>
    </row>
    <row r="6108" spans="3:3" x14ac:dyDescent="0.25">
      <c r="C6108" s="17"/>
    </row>
    <row r="6109" spans="3:3" x14ac:dyDescent="0.25">
      <c r="C6109" s="17"/>
    </row>
    <row r="6110" spans="3:3" x14ac:dyDescent="0.25">
      <c r="C6110" s="17"/>
    </row>
    <row r="6111" spans="3:3" x14ac:dyDescent="0.25">
      <c r="C6111" s="17"/>
    </row>
    <row r="6112" spans="3:3" x14ac:dyDescent="0.25">
      <c r="C6112" s="17"/>
    </row>
    <row r="6113" spans="3:3" x14ac:dyDescent="0.25">
      <c r="C6113" s="17"/>
    </row>
    <row r="6114" spans="3:3" x14ac:dyDescent="0.25">
      <c r="C6114" s="17"/>
    </row>
    <row r="6115" spans="3:3" x14ac:dyDescent="0.25">
      <c r="C6115" s="17"/>
    </row>
    <row r="6116" spans="3:3" x14ac:dyDescent="0.25">
      <c r="C6116" s="17"/>
    </row>
    <row r="6117" spans="3:3" x14ac:dyDescent="0.25">
      <c r="C6117" s="17"/>
    </row>
    <row r="6118" spans="3:3" x14ac:dyDescent="0.25">
      <c r="C6118" s="17"/>
    </row>
    <row r="6119" spans="3:3" x14ac:dyDescent="0.25">
      <c r="C6119" s="17"/>
    </row>
    <row r="6120" spans="3:3" x14ac:dyDescent="0.25">
      <c r="C6120" s="17"/>
    </row>
    <row r="6121" spans="3:3" x14ac:dyDescent="0.25">
      <c r="C6121" s="17"/>
    </row>
    <row r="6122" spans="3:3" x14ac:dyDescent="0.25">
      <c r="C6122" s="17"/>
    </row>
    <row r="6123" spans="3:3" x14ac:dyDescent="0.25">
      <c r="C6123" s="17"/>
    </row>
    <row r="6124" spans="3:3" x14ac:dyDescent="0.25">
      <c r="C6124" s="17"/>
    </row>
    <row r="6125" spans="3:3" x14ac:dyDescent="0.25">
      <c r="C6125" s="17"/>
    </row>
    <row r="6126" spans="3:3" x14ac:dyDescent="0.25">
      <c r="C6126" s="17"/>
    </row>
    <row r="6127" spans="3:3" x14ac:dyDescent="0.25">
      <c r="C6127" s="17"/>
    </row>
    <row r="6128" spans="3:3" x14ac:dyDescent="0.25">
      <c r="C6128" s="17"/>
    </row>
    <row r="6129" spans="3:3" x14ac:dyDescent="0.25">
      <c r="C6129" s="17"/>
    </row>
    <row r="6130" spans="3:3" x14ac:dyDescent="0.25">
      <c r="C6130" s="17"/>
    </row>
    <row r="6131" spans="3:3" x14ac:dyDescent="0.25">
      <c r="C6131" s="17"/>
    </row>
    <row r="6132" spans="3:3" x14ac:dyDescent="0.25">
      <c r="C6132" s="17"/>
    </row>
    <row r="6133" spans="3:3" x14ac:dyDescent="0.25">
      <c r="C6133" s="17"/>
    </row>
    <row r="6134" spans="3:3" x14ac:dyDescent="0.25">
      <c r="C6134" s="17"/>
    </row>
    <row r="6135" spans="3:3" x14ac:dyDescent="0.25">
      <c r="C6135" s="17"/>
    </row>
    <row r="6136" spans="3:3" x14ac:dyDescent="0.25">
      <c r="C6136" s="17"/>
    </row>
    <row r="6137" spans="3:3" x14ac:dyDescent="0.25">
      <c r="C6137" s="17"/>
    </row>
    <row r="6138" spans="3:3" x14ac:dyDescent="0.25">
      <c r="C6138" s="17"/>
    </row>
    <row r="6139" spans="3:3" x14ac:dyDescent="0.25">
      <c r="C6139" s="17"/>
    </row>
    <row r="6140" spans="3:3" x14ac:dyDescent="0.25">
      <c r="C6140" s="17"/>
    </row>
    <row r="6141" spans="3:3" x14ac:dyDescent="0.25">
      <c r="C6141" s="17"/>
    </row>
    <row r="6142" spans="3:3" x14ac:dyDescent="0.25">
      <c r="C6142" s="17"/>
    </row>
    <row r="6143" spans="3:3" x14ac:dyDescent="0.25">
      <c r="C6143" s="17"/>
    </row>
    <row r="6144" spans="3:3" x14ac:dyDescent="0.25">
      <c r="C6144" s="17"/>
    </row>
    <row r="6145" spans="3:3" x14ac:dyDescent="0.25">
      <c r="C6145" s="17"/>
    </row>
    <row r="6146" spans="3:3" x14ac:dyDescent="0.25">
      <c r="C6146" s="17"/>
    </row>
    <row r="6147" spans="3:3" x14ac:dyDescent="0.25">
      <c r="C6147" s="17"/>
    </row>
    <row r="6148" spans="3:3" x14ac:dyDescent="0.25">
      <c r="C6148" s="17"/>
    </row>
    <row r="6149" spans="3:3" x14ac:dyDescent="0.25">
      <c r="C6149" s="17"/>
    </row>
    <row r="6150" spans="3:3" x14ac:dyDescent="0.25">
      <c r="C6150" s="17"/>
    </row>
    <row r="6151" spans="3:3" x14ac:dyDescent="0.25">
      <c r="C6151" s="17"/>
    </row>
    <row r="6152" spans="3:3" x14ac:dyDescent="0.25">
      <c r="C6152" s="17"/>
    </row>
    <row r="6153" spans="3:3" x14ac:dyDescent="0.25">
      <c r="C6153" s="17"/>
    </row>
    <row r="6154" spans="3:3" x14ac:dyDescent="0.25">
      <c r="C6154" s="17"/>
    </row>
    <row r="6155" spans="3:3" x14ac:dyDescent="0.25">
      <c r="C6155" s="17"/>
    </row>
    <row r="6156" spans="3:3" x14ac:dyDescent="0.25">
      <c r="C6156" s="17"/>
    </row>
    <row r="6157" spans="3:3" x14ac:dyDescent="0.25">
      <c r="C6157" s="17"/>
    </row>
    <row r="6158" spans="3:3" x14ac:dyDescent="0.25">
      <c r="C6158" s="17"/>
    </row>
    <row r="6159" spans="3:3" x14ac:dyDescent="0.25">
      <c r="C6159" s="17"/>
    </row>
    <row r="6160" spans="3:3" x14ac:dyDescent="0.25">
      <c r="C6160" s="17"/>
    </row>
    <row r="6161" spans="3:3" x14ac:dyDescent="0.25">
      <c r="C6161" s="17"/>
    </row>
    <row r="6162" spans="3:3" x14ac:dyDescent="0.25">
      <c r="C6162" s="17"/>
    </row>
    <row r="6163" spans="3:3" x14ac:dyDescent="0.25">
      <c r="C6163" s="17"/>
    </row>
    <row r="6164" spans="3:3" x14ac:dyDescent="0.25">
      <c r="C6164" s="17"/>
    </row>
    <row r="6165" spans="3:3" x14ac:dyDescent="0.25">
      <c r="C6165" s="17"/>
    </row>
    <row r="6166" spans="3:3" x14ac:dyDescent="0.25">
      <c r="C6166" s="17"/>
    </row>
    <row r="6167" spans="3:3" x14ac:dyDescent="0.25">
      <c r="C6167" s="17"/>
    </row>
    <row r="6168" spans="3:3" x14ac:dyDescent="0.25">
      <c r="C6168" s="17"/>
    </row>
    <row r="6169" spans="3:3" x14ac:dyDescent="0.25">
      <c r="C6169" s="17"/>
    </row>
    <row r="6170" spans="3:3" x14ac:dyDescent="0.25">
      <c r="C6170" s="17"/>
    </row>
    <row r="6171" spans="3:3" x14ac:dyDescent="0.25">
      <c r="C6171" s="17"/>
    </row>
    <row r="6172" spans="3:3" x14ac:dyDescent="0.25">
      <c r="C6172" s="17"/>
    </row>
    <row r="6173" spans="3:3" x14ac:dyDescent="0.25">
      <c r="C6173" s="17"/>
    </row>
    <row r="6174" spans="3:3" x14ac:dyDescent="0.25">
      <c r="C6174" s="17"/>
    </row>
    <row r="6175" spans="3:3" x14ac:dyDescent="0.25">
      <c r="C6175" s="17"/>
    </row>
    <row r="6176" spans="3:3" x14ac:dyDescent="0.25">
      <c r="C6176" s="17"/>
    </row>
    <row r="6177" spans="3:3" x14ac:dyDescent="0.25">
      <c r="C6177" s="17"/>
    </row>
    <row r="6178" spans="3:3" x14ac:dyDescent="0.25">
      <c r="C6178" s="17"/>
    </row>
    <row r="6179" spans="3:3" x14ac:dyDescent="0.25">
      <c r="C6179" s="17"/>
    </row>
    <row r="6180" spans="3:3" x14ac:dyDescent="0.25">
      <c r="C6180" s="17"/>
    </row>
    <row r="6181" spans="3:3" x14ac:dyDescent="0.25">
      <c r="C6181" s="17"/>
    </row>
    <row r="6182" spans="3:3" x14ac:dyDescent="0.25">
      <c r="C6182" s="17"/>
    </row>
    <row r="6183" spans="3:3" x14ac:dyDescent="0.25">
      <c r="C6183" s="17"/>
    </row>
    <row r="6184" spans="3:3" x14ac:dyDescent="0.25">
      <c r="C6184" s="17"/>
    </row>
    <row r="6185" spans="3:3" x14ac:dyDescent="0.25">
      <c r="C6185" s="17"/>
    </row>
    <row r="6186" spans="3:3" x14ac:dyDescent="0.25">
      <c r="C6186" s="17"/>
    </row>
    <row r="6187" spans="3:3" x14ac:dyDescent="0.25">
      <c r="C6187" s="17"/>
    </row>
    <row r="6188" spans="3:3" x14ac:dyDescent="0.25">
      <c r="C6188" s="17"/>
    </row>
    <row r="6189" spans="3:3" x14ac:dyDescent="0.25">
      <c r="C6189" s="17"/>
    </row>
    <row r="6190" spans="3:3" x14ac:dyDescent="0.25">
      <c r="C6190" s="17"/>
    </row>
    <row r="6191" spans="3:3" x14ac:dyDescent="0.25">
      <c r="C6191" s="17"/>
    </row>
    <row r="6192" spans="3:3" x14ac:dyDescent="0.25">
      <c r="C6192" s="17"/>
    </row>
    <row r="6193" spans="3:3" x14ac:dyDescent="0.25">
      <c r="C6193" s="17"/>
    </row>
    <row r="6194" spans="3:3" x14ac:dyDescent="0.25">
      <c r="C6194" s="17"/>
    </row>
    <row r="6195" spans="3:3" x14ac:dyDescent="0.25">
      <c r="C6195" s="17"/>
    </row>
    <row r="6196" spans="3:3" x14ac:dyDescent="0.25">
      <c r="C6196" s="17"/>
    </row>
    <row r="6197" spans="3:3" x14ac:dyDescent="0.25">
      <c r="C6197" s="17"/>
    </row>
    <row r="6198" spans="3:3" x14ac:dyDescent="0.25">
      <c r="C6198" s="17"/>
    </row>
    <row r="6199" spans="3:3" x14ac:dyDescent="0.25">
      <c r="C6199" s="17"/>
    </row>
    <row r="6200" spans="3:3" x14ac:dyDescent="0.25">
      <c r="C6200" s="17"/>
    </row>
    <row r="6201" spans="3:3" x14ac:dyDescent="0.25">
      <c r="C6201" s="17"/>
    </row>
    <row r="6202" spans="3:3" x14ac:dyDescent="0.25">
      <c r="C6202" s="17"/>
    </row>
    <row r="6203" spans="3:3" x14ac:dyDescent="0.25">
      <c r="C6203" s="17"/>
    </row>
    <row r="6204" spans="3:3" x14ac:dyDescent="0.25">
      <c r="C6204" s="17"/>
    </row>
    <row r="6205" spans="3:3" x14ac:dyDescent="0.25">
      <c r="C6205" s="17"/>
    </row>
    <row r="6206" spans="3:3" x14ac:dyDescent="0.25">
      <c r="C6206" s="17"/>
    </row>
    <row r="6207" spans="3:3" x14ac:dyDescent="0.25">
      <c r="C6207" s="17"/>
    </row>
    <row r="6208" spans="3:3" x14ac:dyDescent="0.25">
      <c r="C6208" s="17"/>
    </row>
    <row r="6209" spans="3:3" x14ac:dyDescent="0.25">
      <c r="C6209" s="17"/>
    </row>
    <row r="6210" spans="3:3" x14ac:dyDescent="0.25">
      <c r="C6210" s="17"/>
    </row>
    <row r="6211" spans="3:3" x14ac:dyDescent="0.25">
      <c r="C6211" s="17"/>
    </row>
    <row r="6212" spans="3:3" x14ac:dyDescent="0.25">
      <c r="C6212" s="17"/>
    </row>
    <row r="6213" spans="3:3" x14ac:dyDescent="0.25">
      <c r="C6213" s="17"/>
    </row>
    <row r="6214" spans="3:3" x14ac:dyDescent="0.25">
      <c r="C6214" s="17"/>
    </row>
    <row r="6215" spans="3:3" x14ac:dyDescent="0.25">
      <c r="C6215" s="17"/>
    </row>
    <row r="6216" spans="3:3" x14ac:dyDescent="0.25">
      <c r="C6216" s="17"/>
    </row>
    <row r="6217" spans="3:3" x14ac:dyDescent="0.25">
      <c r="C6217" s="17"/>
    </row>
    <row r="6218" spans="3:3" x14ac:dyDescent="0.25">
      <c r="C6218" s="17"/>
    </row>
    <row r="6219" spans="3:3" x14ac:dyDescent="0.25">
      <c r="C6219" s="17"/>
    </row>
    <row r="6220" spans="3:3" x14ac:dyDescent="0.25">
      <c r="C6220" s="17"/>
    </row>
    <row r="6221" spans="3:3" x14ac:dyDescent="0.25">
      <c r="C6221" s="17"/>
    </row>
    <row r="6222" spans="3:3" x14ac:dyDescent="0.25">
      <c r="C6222" s="17"/>
    </row>
    <row r="6223" spans="3:3" x14ac:dyDescent="0.25">
      <c r="C6223" s="17"/>
    </row>
    <row r="6224" spans="3:3" x14ac:dyDescent="0.25">
      <c r="C6224" s="17"/>
    </row>
    <row r="6225" spans="3:3" x14ac:dyDescent="0.25">
      <c r="C6225" s="17"/>
    </row>
    <row r="6226" spans="3:3" x14ac:dyDescent="0.25">
      <c r="C6226" s="17"/>
    </row>
    <row r="6227" spans="3:3" x14ac:dyDescent="0.25">
      <c r="C6227" s="17"/>
    </row>
    <row r="6228" spans="3:3" x14ac:dyDescent="0.25">
      <c r="C6228" s="17"/>
    </row>
    <row r="6229" spans="3:3" x14ac:dyDescent="0.25">
      <c r="C6229" s="17"/>
    </row>
    <row r="6230" spans="3:3" x14ac:dyDescent="0.25">
      <c r="C6230" s="17"/>
    </row>
    <row r="6231" spans="3:3" x14ac:dyDescent="0.25">
      <c r="C6231" s="17"/>
    </row>
    <row r="6232" spans="3:3" x14ac:dyDescent="0.25">
      <c r="C6232" s="17"/>
    </row>
    <row r="6233" spans="3:3" x14ac:dyDescent="0.25">
      <c r="C6233" s="17"/>
    </row>
    <row r="6234" spans="3:3" x14ac:dyDescent="0.25">
      <c r="C6234" s="17"/>
    </row>
    <row r="6235" spans="3:3" x14ac:dyDescent="0.25">
      <c r="C6235" s="17"/>
    </row>
    <row r="6236" spans="3:3" x14ac:dyDescent="0.25">
      <c r="C6236" s="17"/>
    </row>
    <row r="6237" spans="3:3" x14ac:dyDescent="0.25">
      <c r="C6237" s="17"/>
    </row>
    <row r="6238" spans="3:3" x14ac:dyDescent="0.25">
      <c r="C6238" s="17"/>
    </row>
    <row r="6239" spans="3:3" x14ac:dyDescent="0.25">
      <c r="C6239" s="17"/>
    </row>
    <row r="6240" spans="3:3" x14ac:dyDescent="0.25">
      <c r="C6240" s="17"/>
    </row>
    <row r="6241" spans="3:3" x14ac:dyDescent="0.25">
      <c r="C6241" s="17"/>
    </row>
    <row r="6242" spans="3:3" x14ac:dyDescent="0.25">
      <c r="C6242" s="17"/>
    </row>
    <row r="6243" spans="3:3" x14ac:dyDescent="0.25">
      <c r="C6243" s="17"/>
    </row>
    <row r="6244" spans="3:3" x14ac:dyDescent="0.25">
      <c r="C6244" s="17"/>
    </row>
    <row r="6245" spans="3:3" x14ac:dyDescent="0.25">
      <c r="C6245" s="17"/>
    </row>
    <row r="6246" spans="3:3" x14ac:dyDescent="0.25">
      <c r="C6246" s="17"/>
    </row>
    <row r="6247" spans="3:3" x14ac:dyDescent="0.25">
      <c r="C6247" s="17"/>
    </row>
    <row r="6248" spans="3:3" x14ac:dyDescent="0.25">
      <c r="C6248" s="17"/>
    </row>
    <row r="6249" spans="3:3" x14ac:dyDescent="0.25">
      <c r="C6249" s="17"/>
    </row>
    <row r="6250" spans="3:3" x14ac:dyDescent="0.25">
      <c r="C6250" s="17"/>
    </row>
    <row r="6251" spans="3:3" x14ac:dyDescent="0.25">
      <c r="C6251" s="17"/>
    </row>
    <row r="6252" spans="3:3" x14ac:dyDescent="0.25">
      <c r="C6252" s="17"/>
    </row>
    <row r="6253" spans="3:3" x14ac:dyDescent="0.25">
      <c r="C6253" s="17"/>
    </row>
    <row r="6254" spans="3:3" x14ac:dyDescent="0.25">
      <c r="C6254" s="17"/>
    </row>
    <row r="6255" spans="3:3" x14ac:dyDescent="0.25">
      <c r="C6255" s="17"/>
    </row>
    <row r="6256" spans="3:3" x14ac:dyDescent="0.25">
      <c r="C6256" s="17"/>
    </row>
    <row r="6257" spans="3:3" x14ac:dyDescent="0.25">
      <c r="C6257" s="17"/>
    </row>
    <row r="6258" spans="3:3" x14ac:dyDescent="0.25">
      <c r="C6258" s="17"/>
    </row>
    <row r="6259" spans="3:3" x14ac:dyDescent="0.25">
      <c r="C6259" s="17"/>
    </row>
    <row r="6260" spans="3:3" x14ac:dyDescent="0.25">
      <c r="C6260" s="17"/>
    </row>
    <row r="6261" spans="3:3" x14ac:dyDescent="0.25">
      <c r="C6261" s="17"/>
    </row>
    <row r="6262" spans="3:3" x14ac:dyDescent="0.25">
      <c r="C6262" s="17"/>
    </row>
    <row r="6263" spans="3:3" x14ac:dyDescent="0.25">
      <c r="C6263" s="17"/>
    </row>
    <row r="6264" spans="3:3" x14ac:dyDescent="0.25">
      <c r="C6264" s="17"/>
    </row>
    <row r="6265" spans="3:3" x14ac:dyDescent="0.25">
      <c r="C6265" s="17"/>
    </row>
    <row r="6266" spans="3:3" x14ac:dyDescent="0.25">
      <c r="C6266" s="17"/>
    </row>
    <row r="6267" spans="3:3" x14ac:dyDescent="0.25">
      <c r="C6267" s="17"/>
    </row>
    <row r="6268" spans="3:3" x14ac:dyDescent="0.25">
      <c r="C6268" s="17"/>
    </row>
    <row r="6269" spans="3:3" x14ac:dyDescent="0.25">
      <c r="C6269" s="17"/>
    </row>
    <row r="6270" spans="3:3" x14ac:dyDescent="0.25">
      <c r="C6270" s="17"/>
    </row>
    <row r="6271" spans="3:3" x14ac:dyDescent="0.25">
      <c r="C6271" s="17"/>
    </row>
    <row r="6272" spans="3:3" x14ac:dyDescent="0.25">
      <c r="C6272" s="17"/>
    </row>
    <row r="6273" spans="3:3" x14ac:dyDescent="0.25">
      <c r="C6273" s="17"/>
    </row>
    <row r="6274" spans="3:3" x14ac:dyDescent="0.25">
      <c r="C6274" s="17"/>
    </row>
    <row r="6275" spans="3:3" x14ac:dyDescent="0.25">
      <c r="C6275" s="17"/>
    </row>
    <row r="6276" spans="3:3" x14ac:dyDescent="0.25">
      <c r="C6276" s="17"/>
    </row>
    <row r="6277" spans="3:3" x14ac:dyDescent="0.25">
      <c r="C6277" s="17"/>
    </row>
    <row r="6278" spans="3:3" x14ac:dyDescent="0.25">
      <c r="C6278" s="17"/>
    </row>
    <row r="6279" spans="3:3" x14ac:dyDescent="0.25">
      <c r="C6279" s="17"/>
    </row>
    <row r="6280" spans="3:3" x14ac:dyDescent="0.25">
      <c r="C6280" s="17"/>
    </row>
    <row r="6281" spans="3:3" x14ac:dyDescent="0.25">
      <c r="C6281" s="17"/>
    </row>
    <row r="6282" spans="3:3" x14ac:dyDescent="0.25">
      <c r="C6282" s="17"/>
    </row>
    <row r="6283" spans="3:3" x14ac:dyDescent="0.25">
      <c r="C6283" s="17"/>
    </row>
    <row r="6284" spans="3:3" x14ac:dyDescent="0.25">
      <c r="C6284" s="17"/>
    </row>
    <row r="6285" spans="3:3" x14ac:dyDescent="0.25">
      <c r="C6285" s="17"/>
    </row>
    <row r="6286" spans="3:3" x14ac:dyDescent="0.25">
      <c r="C6286" s="17"/>
    </row>
    <row r="6287" spans="3:3" x14ac:dyDescent="0.25">
      <c r="C6287" s="17"/>
    </row>
    <row r="6288" spans="3:3" x14ac:dyDescent="0.25">
      <c r="C6288" s="17"/>
    </row>
    <row r="6289" spans="3:3" x14ac:dyDescent="0.25">
      <c r="C6289" s="17"/>
    </row>
    <row r="6290" spans="3:3" x14ac:dyDescent="0.25">
      <c r="C6290" s="17"/>
    </row>
    <row r="6291" spans="3:3" x14ac:dyDescent="0.25">
      <c r="C6291" s="17"/>
    </row>
    <row r="6292" spans="3:3" x14ac:dyDescent="0.25">
      <c r="C6292" s="17"/>
    </row>
    <row r="6293" spans="3:3" x14ac:dyDescent="0.25">
      <c r="C6293" s="17"/>
    </row>
    <row r="6294" spans="3:3" x14ac:dyDescent="0.25">
      <c r="C6294" s="17"/>
    </row>
    <row r="6295" spans="3:3" x14ac:dyDescent="0.25">
      <c r="C6295" s="17"/>
    </row>
    <row r="6296" spans="3:3" x14ac:dyDescent="0.25">
      <c r="C6296" s="17"/>
    </row>
    <row r="6297" spans="3:3" x14ac:dyDescent="0.25">
      <c r="C6297" s="17"/>
    </row>
    <row r="6298" spans="3:3" x14ac:dyDescent="0.25">
      <c r="C6298" s="17"/>
    </row>
    <row r="6299" spans="3:3" x14ac:dyDescent="0.25">
      <c r="C6299" s="17"/>
    </row>
    <row r="6300" spans="3:3" x14ac:dyDescent="0.25">
      <c r="C6300" s="17"/>
    </row>
    <row r="6301" spans="3:3" x14ac:dyDescent="0.25">
      <c r="C6301" s="17"/>
    </row>
    <row r="6302" spans="3:3" x14ac:dyDescent="0.25">
      <c r="C6302" s="17"/>
    </row>
    <row r="6303" spans="3:3" x14ac:dyDescent="0.25">
      <c r="C6303" s="17"/>
    </row>
    <row r="6304" spans="3:3" x14ac:dyDescent="0.25">
      <c r="C6304" s="17"/>
    </row>
    <row r="6305" spans="3:3" x14ac:dyDescent="0.25">
      <c r="C6305" s="17"/>
    </row>
    <row r="6306" spans="3:3" x14ac:dyDescent="0.25">
      <c r="C6306" s="17"/>
    </row>
    <row r="6307" spans="3:3" x14ac:dyDescent="0.25">
      <c r="C6307" s="17"/>
    </row>
    <row r="6308" spans="3:3" x14ac:dyDescent="0.25">
      <c r="C6308" s="17"/>
    </row>
    <row r="6309" spans="3:3" x14ac:dyDescent="0.25">
      <c r="C6309" s="17"/>
    </row>
    <row r="6310" spans="3:3" x14ac:dyDescent="0.25">
      <c r="C6310" s="17"/>
    </row>
    <row r="6311" spans="3:3" x14ac:dyDescent="0.25">
      <c r="C6311" s="17"/>
    </row>
    <row r="6312" spans="3:3" x14ac:dyDescent="0.25">
      <c r="C6312" s="17"/>
    </row>
    <row r="6313" spans="3:3" x14ac:dyDescent="0.25">
      <c r="C6313" s="17"/>
    </row>
    <row r="6314" spans="3:3" x14ac:dyDescent="0.25">
      <c r="C6314" s="17"/>
    </row>
    <row r="6315" spans="3:3" x14ac:dyDescent="0.25">
      <c r="C6315" s="17"/>
    </row>
    <row r="6316" spans="3:3" x14ac:dyDescent="0.25">
      <c r="C6316" s="17"/>
    </row>
    <row r="6317" spans="3:3" x14ac:dyDescent="0.25">
      <c r="C6317" s="17"/>
    </row>
    <row r="6318" spans="3:3" x14ac:dyDescent="0.25">
      <c r="C6318" s="17"/>
    </row>
    <row r="6319" spans="3:3" x14ac:dyDescent="0.25">
      <c r="C6319" s="17"/>
    </row>
    <row r="6320" spans="3:3" x14ac:dyDescent="0.25">
      <c r="C6320" s="17"/>
    </row>
    <row r="6321" spans="3:3" x14ac:dyDescent="0.25">
      <c r="C6321" s="17"/>
    </row>
    <row r="6322" spans="3:3" x14ac:dyDescent="0.25">
      <c r="C6322" s="17"/>
    </row>
    <row r="6323" spans="3:3" x14ac:dyDescent="0.25">
      <c r="C6323" s="17"/>
    </row>
    <row r="6324" spans="3:3" x14ac:dyDescent="0.25">
      <c r="C6324" s="17"/>
    </row>
    <row r="6325" spans="3:3" x14ac:dyDescent="0.25">
      <c r="C6325" s="17"/>
    </row>
    <row r="6326" spans="3:3" x14ac:dyDescent="0.25">
      <c r="C6326" s="17"/>
    </row>
    <row r="6327" spans="3:3" x14ac:dyDescent="0.25">
      <c r="C6327" s="17"/>
    </row>
    <row r="6328" spans="3:3" x14ac:dyDescent="0.25">
      <c r="C6328" s="17"/>
    </row>
    <row r="6329" spans="3:3" x14ac:dyDescent="0.25">
      <c r="C6329" s="17"/>
    </row>
    <row r="6330" spans="3:3" x14ac:dyDescent="0.25">
      <c r="C6330" s="17"/>
    </row>
    <row r="6331" spans="3:3" x14ac:dyDescent="0.25">
      <c r="C6331" s="17"/>
    </row>
    <row r="6332" spans="3:3" x14ac:dyDescent="0.25">
      <c r="C6332" s="17"/>
    </row>
    <row r="6333" spans="3:3" x14ac:dyDescent="0.25">
      <c r="C6333" s="17"/>
    </row>
    <row r="6334" spans="3:3" x14ac:dyDescent="0.25">
      <c r="C6334" s="17"/>
    </row>
    <row r="6335" spans="3:3" x14ac:dyDescent="0.25">
      <c r="C6335" s="17"/>
    </row>
    <row r="6336" spans="3:3" x14ac:dyDescent="0.25">
      <c r="C6336" s="17"/>
    </row>
    <row r="6337" spans="3:3" x14ac:dyDescent="0.25">
      <c r="C6337" s="17"/>
    </row>
    <row r="6338" spans="3:3" x14ac:dyDescent="0.25">
      <c r="C6338" s="17"/>
    </row>
    <row r="6339" spans="3:3" x14ac:dyDescent="0.25">
      <c r="C6339" s="17"/>
    </row>
    <row r="6340" spans="3:3" x14ac:dyDescent="0.25">
      <c r="C6340" s="17"/>
    </row>
    <row r="6341" spans="3:3" x14ac:dyDescent="0.25">
      <c r="C6341" s="17"/>
    </row>
    <row r="6342" spans="3:3" x14ac:dyDescent="0.25">
      <c r="C6342" s="17"/>
    </row>
    <row r="6343" spans="3:3" x14ac:dyDescent="0.25">
      <c r="C6343" s="17"/>
    </row>
    <row r="6344" spans="3:3" x14ac:dyDescent="0.25">
      <c r="C6344" s="17"/>
    </row>
    <row r="6345" spans="3:3" x14ac:dyDescent="0.25">
      <c r="C6345" s="17"/>
    </row>
    <row r="6346" spans="3:3" x14ac:dyDescent="0.25">
      <c r="C6346" s="17"/>
    </row>
    <row r="6347" spans="3:3" x14ac:dyDescent="0.25">
      <c r="C6347" s="17"/>
    </row>
    <row r="6348" spans="3:3" x14ac:dyDescent="0.25">
      <c r="C6348" s="17"/>
    </row>
    <row r="6349" spans="3:3" x14ac:dyDescent="0.25">
      <c r="C6349" s="17"/>
    </row>
    <row r="6350" spans="3:3" x14ac:dyDescent="0.25">
      <c r="C6350" s="17"/>
    </row>
    <row r="6351" spans="3:3" x14ac:dyDescent="0.25">
      <c r="C6351" s="17"/>
    </row>
    <row r="6352" spans="3:3" x14ac:dyDescent="0.25">
      <c r="C6352" s="17"/>
    </row>
    <row r="6353" spans="3:3" x14ac:dyDescent="0.25">
      <c r="C6353" s="17"/>
    </row>
    <row r="6354" spans="3:3" x14ac:dyDescent="0.25">
      <c r="C6354" s="17"/>
    </row>
    <row r="6355" spans="3:3" x14ac:dyDescent="0.25">
      <c r="C6355" s="17"/>
    </row>
    <row r="6356" spans="3:3" x14ac:dyDescent="0.25">
      <c r="C6356" s="17"/>
    </row>
    <row r="6357" spans="3:3" x14ac:dyDescent="0.25">
      <c r="C6357" s="17"/>
    </row>
    <row r="6358" spans="3:3" x14ac:dyDescent="0.25">
      <c r="C6358" s="17"/>
    </row>
    <row r="6359" spans="3:3" x14ac:dyDescent="0.25">
      <c r="C6359" s="17"/>
    </row>
    <row r="6360" spans="3:3" x14ac:dyDescent="0.25">
      <c r="C6360" s="17"/>
    </row>
    <row r="6361" spans="3:3" x14ac:dyDescent="0.25">
      <c r="C6361" s="17"/>
    </row>
    <row r="6362" spans="3:3" x14ac:dyDescent="0.25">
      <c r="C6362" s="17"/>
    </row>
    <row r="6363" spans="3:3" x14ac:dyDescent="0.25">
      <c r="C6363" s="17"/>
    </row>
    <row r="6364" spans="3:3" x14ac:dyDescent="0.25">
      <c r="C6364" s="17"/>
    </row>
    <row r="6365" spans="3:3" x14ac:dyDescent="0.25">
      <c r="C6365" s="17"/>
    </row>
    <row r="6366" spans="3:3" x14ac:dyDescent="0.25">
      <c r="C6366" s="17"/>
    </row>
    <row r="6367" spans="3:3" x14ac:dyDescent="0.25">
      <c r="C6367" s="17"/>
    </row>
    <row r="6368" spans="3:3" x14ac:dyDescent="0.25">
      <c r="C6368" s="17"/>
    </row>
    <row r="6369" spans="3:3" x14ac:dyDescent="0.25">
      <c r="C6369" s="17"/>
    </row>
    <row r="6370" spans="3:3" x14ac:dyDescent="0.25">
      <c r="C6370" s="17"/>
    </row>
    <row r="6371" spans="3:3" x14ac:dyDescent="0.25">
      <c r="C6371" s="17"/>
    </row>
    <row r="6372" spans="3:3" x14ac:dyDescent="0.25">
      <c r="C6372" s="17"/>
    </row>
    <row r="6373" spans="3:3" x14ac:dyDescent="0.25">
      <c r="C6373" s="17"/>
    </row>
    <row r="6374" spans="3:3" x14ac:dyDescent="0.25">
      <c r="C6374" s="17"/>
    </row>
    <row r="6375" spans="3:3" x14ac:dyDescent="0.25">
      <c r="C6375" s="17"/>
    </row>
    <row r="6376" spans="3:3" x14ac:dyDescent="0.25">
      <c r="C6376" s="17"/>
    </row>
    <row r="6377" spans="3:3" x14ac:dyDescent="0.25">
      <c r="C6377" s="17"/>
    </row>
    <row r="6378" spans="3:3" x14ac:dyDescent="0.25">
      <c r="C6378" s="17"/>
    </row>
    <row r="6379" spans="3:3" x14ac:dyDescent="0.25">
      <c r="C6379" s="17"/>
    </row>
    <row r="6380" spans="3:3" x14ac:dyDescent="0.25">
      <c r="C6380" s="17"/>
    </row>
    <row r="6381" spans="3:3" x14ac:dyDescent="0.25">
      <c r="C6381" s="17"/>
    </row>
    <row r="6382" spans="3:3" x14ac:dyDescent="0.25">
      <c r="C6382" s="17"/>
    </row>
    <row r="6383" spans="3:3" x14ac:dyDescent="0.25">
      <c r="C6383" s="17"/>
    </row>
    <row r="6384" spans="3:3" x14ac:dyDescent="0.25">
      <c r="C6384" s="17"/>
    </row>
    <row r="6385" spans="3:3" x14ac:dyDescent="0.25">
      <c r="C6385" s="17"/>
    </row>
    <row r="6386" spans="3:3" x14ac:dyDescent="0.25">
      <c r="C6386" s="17"/>
    </row>
    <row r="6387" spans="3:3" x14ac:dyDescent="0.25">
      <c r="C6387" s="17"/>
    </row>
    <row r="6388" spans="3:3" x14ac:dyDescent="0.25">
      <c r="C6388" s="17"/>
    </row>
    <row r="6389" spans="3:3" x14ac:dyDescent="0.25">
      <c r="C6389" s="17"/>
    </row>
    <row r="6390" spans="3:3" x14ac:dyDescent="0.25">
      <c r="C6390" s="17"/>
    </row>
    <row r="6391" spans="3:3" x14ac:dyDescent="0.25">
      <c r="C6391" s="17"/>
    </row>
    <row r="6392" spans="3:3" x14ac:dyDescent="0.25">
      <c r="C6392" s="17"/>
    </row>
    <row r="6393" spans="3:3" x14ac:dyDescent="0.25">
      <c r="C6393" s="17"/>
    </row>
    <row r="6394" spans="3:3" x14ac:dyDescent="0.25">
      <c r="C6394" s="17"/>
    </row>
    <row r="6395" spans="3:3" x14ac:dyDescent="0.25">
      <c r="C6395" s="17"/>
    </row>
    <row r="6396" spans="3:3" x14ac:dyDescent="0.25">
      <c r="C6396" s="17"/>
    </row>
    <row r="6397" spans="3:3" x14ac:dyDescent="0.25">
      <c r="C6397" s="17"/>
    </row>
    <row r="6398" spans="3:3" x14ac:dyDescent="0.25">
      <c r="C6398" s="17"/>
    </row>
    <row r="6399" spans="3:3" x14ac:dyDescent="0.25">
      <c r="C6399" s="17"/>
    </row>
    <row r="6400" spans="3:3" x14ac:dyDescent="0.25">
      <c r="C6400" s="17"/>
    </row>
    <row r="6401" spans="3:3" x14ac:dyDescent="0.25">
      <c r="C6401" s="17"/>
    </row>
    <row r="6402" spans="3:3" x14ac:dyDescent="0.25">
      <c r="C6402" s="17"/>
    </row>
    <row r="6403" spans="3:3" x14ac:dyDescent="0.25">
      <c r="C6403" s="17"/>
    </row>
    <row r="6404" spans="3:3" x14ac:dyDescent="0.25">
      <c r="C6404" s="17"/>
    </row>
    <row r="6405" spans="3:3" x14ac:dyDescent="0.25">
      <c r="C6405" s="17"/>
    </row>
    <row r="6406" spans="3:3" x14ac:dyDescent="0.25">
      <c r="C6406" s="17"/>
    </row>
    <row r="6407" spans="3:3" x14ac:dyDescent="0.25">
      <c r="C6407" s="17"/>
    </row>
    <row r="6408" spans="3:3" x14ac:dyDescent="0.25">
      <c r="C6408" s="17"/>
    </row>
    <row r="6409" spans="3:3" x14ac:dyDescent="0.25">
      <c r="C6409" s="17"/>
    </row>
    <row r="6410" spans="3:3" x14ac:dyDescent="0.25">
      <c r="C6410" s="17"/>
    </row>
    <row r="6411" spans="3:3" x14ac:dyDescent="0.25">
      <c r="C6411" s="17"/>
    </row>
    <row r="6412" spans="3:3" x14ac:dyDescent="0.25">
      <c r="C6412" s="17"/>
    </row>
    <row r="6413" spans="3:3" x14ac:dyDescent="0.25">
      <c r="C6413" s="17"/>
    </row>
    <row r="6414" spans="3:3" x14ac:dyDescent="0.25">
      <c r="C6414" s="17"/>
    </row>
    <row r="6415" spans="3:3" x14ac:dyDescent="0.25">
      <c r="C6415" s="17"/>
    </row>
    <row r="6416" spans="3:3" x14ac:dyDescent="0.25">
      <c r="C6416" s="17"/>
    </row>
    <row r="6417" spans="3:3" x14ac:dyDescent="0.25">
      <c r="C6417" s="17"/>
    </row>
    <row r="6418" spans="3:3" x14ac:dyDescent="0.25">
      <c r="C6418" s="17"/>
    </row>
    <row r="6419" spans="3:3" x14ac:dyDescent="0.25">
      <c r="C6419" s="17"/>
    </row>
    <row r="6420" spans="3:3" x14ac:dyDescent="0.25">
      <c r="C6420" s="17"/>
    </row>
    <row r="6421" spans="3:3" x14ac:dyDescent="0.25">
      <c r="C6421" s="17"/>
    </row>
    <row r="6422" spans="3:3" x14ac:dyDescent="0.25">
      <c r="C6422" s="17"/>
    </row>
    <row r="6423" spans="3:3" x14ac:dyDescent="0.25">
      <c r="C6423" s="17"/>
    </row>
    <row r="6424" spans="3:3" x14ac:dyDescent="0.25">
      <c r="C6424" s="17"/>
    </row>
    <row r="6425" spans="3:3" x14ac:dyDescent="0.25">
      <c r="C6425" s="17"/>
    </row>
    <row r="6426" spans="3:3" x14ac:dyDescent="0.25">
      <c r="C6426" s="17"/>
    </row>
    <row r="6427" spans="3:3" x14ac:dyDescent="0.25">
      <c r="C6427" s="17"/>
    </row>
    <row r="6428" spans="3:3" x14ac:dyDescent="0.25">
      <c r="C6428" s="17"/>
    </row>
    <row r="6429" spans="3:3" x14ac:dyDescent="0.25">
      <c r="C6429" s="17"/>
    </row>
    <row r="6430" spans="3:3" x14ac:dyDescent="0.25">
      <c r="C6430" s="17"/>
    </row>
    <row r="6431" spans="3:3" x14ac:dyDescent="0.25">
      <c r="C6431" s="17"/>
    </row>
    <row r="6432" spans="3:3" x14ac:dyDescent="0.25">
      <c r="C6432" s="17"/>
    </row>
    <row r="6433" spans="3:3" x14ac:dyDescent="0.25">
      <c r="C6433" s="17"/>
    </row>
    <row r="6434" spans="3:3" x14ac:dyDescent="0.25">
      <c r="C6434" s="17"/>
    </row>
    <row r="6435" spans="3:3" x14ac:dyDescent="0.25">
      <c r="C6435" s="17"/>
    </row>
    <row r="6436" spans="3:3" x14ac:dyDescent="0.25">
      <c r="C6436" s="17"/>
    </row>
    <row r="6437" spans="3:3" x14ac:dyDescent="0.25">
      <c r="C6437" s="17"/>
    </row>
    <row r="6438" spans="3:3" x14ac:dyDescent="0.25">
      <c r="C6438" s="17"/>
    </row>
    <row r="6439" spans="3:3" x14ac:dyDescent="0.25">
      <c r="C6439" s="17"/>
    </row>
    <row r="6440" spans="3:3" x14ac:dyDescent="0.25">
      <c r="C6440" s="17"/>
    </row>
    <row r="6441" spans="3:3" x14ac:dyDescent="0.25">
      <c r="C6441" s="17"/>
    </row>
    <row r="6442" spans="3:3" x14ac:dyDescent="0.25">
      <c r="C6442" s="17"/>
    </row>
    <row r="6443" spans="3:3" x14ac:dyDescent="0.25">
      <c r="C6443" s="17"/>
    </row>
    <row r="6444" spans="3:3" x14ac:dyDescent="0.25">
      <c r="C6444" s="17"/>
    </row>
    <row r="6445" spans="3:3" x14ac:dyDescent="0.25">
      <c r="C6445" s="17"/>
    </row>
    <row r="6446" spans="3:3" x14ac:dyDescent="0.25">
      <c r="C6446" s="17"/>
    </row>
    <row r="6447" spans="3:3" x14ac:dyDescent="0.25">
      <c r="C6447" s="17"/>
    </row>
    <row r="6448" spans="3:3" x14ac:dyDescent="0.25">
      <c r="C6448" s="17"/>
    </row>
    <row r="6449" spans="3:3" x14ac:dyDescent="0.25">
      <c r="C6449" s="17"/>
    </row>
    <row r="6450" spans="3:3" x14ac:dyDescent="0.25">
      <c r="C6450" s="17"/>
    </row>
    <row r="6451" spans="3:3" x14ac:dyDescent="0.25">
      <c r="C6451" s="17"/>
    </row>
    <row r="6452" spans="3:3" x14ac:dyDescent="0.25">
      <c r="C6452" s="17"/>
    </row>
    <row r="6453" spans="3:3" x14ac:dyDescent="0.25">
      <c r="C6453" s="17"/>
    </row>
    <row r="6454" spans="3:3" x14ac:dyDescent="0.25">
      <c r="C6454" s="17"/>
    </row>
    <row r="6455" spans="3:3" x14ac:dyDescent="0.25">
      <c r="C6455" s="17"/>
    </row>
    <row r="6456" spans="3:3" x14ac:dyDescent="0.25">
      <c r="C6456" s="17"/>
    </row>
    <row r="6457" spans="3:3" x14ac:dyDescent="0.25">
      <c r="C6457" s="17"/>
    </row>
    <row r="6458" spans="3:3" x14ac:dyDescent="0.25">
      <c r="C6458" s="17"/>
    </row>
    <row r="6459" spans="3:3" x14ac:dyDescent="0.25">
      <c r="C6459" s="17"/>
    </row>
    <row r="6460" spans="3:3" x14ac:dyDescent="0.25">
      <c r="C6460" s="17"/>
    </row>
    <row r="6461" spans="3:3" x14ac:dyDescent="0.25">
      <c r="C6461" s="17"/>
    </row>
    <row r="6462" spans="3:3" x14ac:dyDescent="0.25">
      <c r="C6462" s="17"/>
    </row>
    <row r="6463" spans="3:3" x14ac:dyDescent="0.25">
      <c r="C6463" s="17"/>
    </row>
    <row r="6464" spans="3:3" x14ac:dyDescent="0.25">
      <c r="C6464" s="17"/>
    </row>
    <row r="6465" spans="3:3" x14ac:dyDescent="0.25">
      <c r="C6465" s="17"/>
    </row>
    <row r="6466" spans="3:3" x14ac:dyDescent="0.25">
      <c r="C6466" s="17"/>
    </row>
    <row r="6467" spans="3:3" x14ac:dyDescent="0.25">
      <c r="C6467" s="17"/>
    </row>
    <row r="6468" spans="3:3" x14ac:dyDescent="0.25">
      <c r="C6468" s="17"/>
    </row>
    <row r="6469" spans="3:3" x14ac:dyDescent="0.25">
      <c r="C6469" s="17"/>
    </row>
    <row r="6470" spans="3:3" x14ac:dyDescent="0.25">
      <c r="C6470" s="17"/>
    </row>
    <row r="6471" spans="3:3" x14ac:dyDescent="0.25">
      <c r="C6471" s="17"/>
    </row>
    <row r="6472" spans="3:3" x14ac:dyDescent="0.25">
      <c r="C6472" s="17"/>
    </row>
    <row r="6473" spans="3:3" x14ac:dyDescent="0.25">
      <c r="C6473" s="17"/>
    </row>
    <row r="6474" spans="3:3" x14ac:dyDescent="0.25">
      <c r="C6474" s="17"/>
    </row>
    <row r="6475" spans="3:3" x14ac:dyDescent="0.25">
      <c r="C6475" s="17"/>
    </row>
    <row r="6476" spans="3:3" x14ac:dyDescent="0.25">
      <c r="C6476" s="17"/>
    </row>
    <row r="6477" spans="3:3" x14ac:dyDescent="0.25">
      <c r="C6477" s="17"/>
    </row>
    <row r="6478" spans="3:3" x14ac:dyDescent="0.25">
      <c r="C6478" s="17"/>
    </row>
    <row r="6479" spans="3:3" x14ac:dyDescent="0.25">
      <c r="C6479" s="17"/>
    </row>
    <row r="6480" spans="3:3" x14ac:dyDescent="0.25">
      <c r="C6480" s="17"/>
    </row>
    <row r="6481" spans="3:3" x14ac:dyDescent="0.25">
      <c r="C6481" s="17"/>
    </row>
    <row r="6482" spans="3:3" x14ac:dyDescent="0.25">
      <c r="C6482" s="17"/>
    </row>
    <row r="6483" spans="3:3" x14ac:dyDescent="0.25">
      <c r="C6483" s="17"/>
    </row>
    <row r="6484" spans="3:3" x14ac:dyDescent="0.25">
      <c r="C6484" s="17"/>
    </row>
    <row r="6485" spans="3:3" x14ac:dyDescent="0.25">
      <c r="C6485" s="17"/>
    </row>
    <row r="6486" spans="3:3" x14ac:dyDescent="0.25">
      <c r="C6486" s="17"/>
    </row>
    <row r="6487" spans="3:3" x14ac:dyDescent="0.25">
      <c r="C6487" s="17"/>
    </row>
    <row r="6488" spans="3:3" x14ac:dyDescent="0.25">
      <c r="C6488" s="17"/>
    </row>
    <row r="6489" spans="3:3" x14ac:dyDescent="0.25">
      <c r="C6489" s="17"/>
    </row>
    <row r="6490" spans="3:3" x14ac:dyDescent="0.25">
      <c r="C6490" s="17"/>
    </row>
    <row r="6491" spans="3:3" x14ac:dyDescent="0.25">
      <c r="C6491" s="17"/>
    </row>
    <row r="6492" spans="3:3" x14ac:dyDescent="0.25">
      <c r="C6492" s="17"/>
    </row>
    <row r="6493" spans="3:3" x14ac:dyDescent="0.25">
      <c r="C6493" s="17"/>
    </row>
    <row r="6494" spans="3:3" x14ac:dyDescent="0.25">
      <c r="C6494" s="17"/>
    </row>
    <row r="6495" spans="3:3" x14ac:dyDescent="0.25">
      <c r="C6495" s="17"/>
    </row>
    <row r="6496" spans="3:3" x14ac:dyDescent="0.25">
      <c r="C6496" s="17"/>
    </row>
    <row r="6497" spans="3:3" x14ac:dyDescent="0.25">
      <c r="C6497" s="17"/>
    </row>
    <row r="6498" spans="3:3" x14ac:dyDescent="0.25">
      <c r="C6498" s="17"/>
    </row>
    <row r="6499" spans="3:3" x14ac:dyDescent="0.25">
      <c r="C6499" s="17"/>
    </row>
    <row r="6500" spans="3:3" x14ac:dyDescent="0.25">
      <c r="C6500" s="17"/>
    </row>
    <row r="6501" spans="3:3" x14ac:dyDescent="0.25">
      <c r="C6501" s="17"/>
    </row>
    <row r="6502" spans="3:3" x14ac:dyDescent="0.25">
      <c r="C6502" s="17"/>
    </row>
    <row r="6503" spans="3:3" x14ac:dyDescent="0.25">
      <c r="C6503" s="17"/>
    </row>
    <row r="6504" spans="3:3" x14ac:dyDescent="0.25">
      <c r="C6504" s="17"/>
    </row>
    <row r="6505" spans="3:3" x14ac:dyDescent="0.25">
      <c r="C6505" s="17"/>
    </row>
    <row r="6506" spans="3:3" x14ac:dyDescent="0.25">
      <c r="C6506" s="17"/>
    </row>
    <row r="6507" spans="3:3" x14ac:dyDescent="0.25">
      <c r="C6507" s="17"/>
    </row>
    <row r="6508" spans="3:3" x14ac:dyDescent="0.25">
      <c r="C6508" s="17"/>
    </row>
    <row r="6509" spans="3:3" x14ac:dyDescent="0.25">
      <c r="C6509" s="17"/>
    </row>
    <row r="6510" spans="3:3" x14ac:dyDescent="0.25">
      <c r="C6510" s="17"/>
    </row>
    <row r="6511" spans="3:3" x14ac:dyDescent="0.25">
      <c r="C6511" s="17"/>
    </row>
    <row r="6512" spans="3:3" x14ac:dyDescent="0.25">
      <c r="C6512" s="17"/>
    </row>
    <row r="6513" spans="3:3" x14ac:dyDescent="0.25">
      <c r="C6513" s="17"/>
    </row>
    <row r="6514" spans="3:3" x14ac:dyDescent="0.25">
      <c r="C6514" s="17"/>
    </row>
    <row r="6515" spans="3:3" x14ac:dyDescent="0.25">
      <c r="C6515" s="17"/>
    </row>
    <row r="6516" spans="3:3" x14ac:dyDescent="0.25">
      <c r="C6516" s="17"/>
    </row>
    <row r="6517" spans="3:3" x14ac:dyDescent="0.25">
      <c r="C6517" s="17"/>
    </row>
    <row r="6518" spans="3:3" x14ac:dyDescent="0.25">
      <c r="C6518" s="17"/>
    </row>
    <row r="6519" spans="3:3" x14ac:dyDescent="0.25">
      <c r="C6519" s="17"/>
    </row>
    <row r="6520" spans="3:3" x14ac:dyDescent="0.25">
      <c r="C6520" s="17"/>
    </row>
    <row r="6521" spans="3:3" x14ac:dyDescent="0.25">
      <c r="C6521" s="17"/>
    </row>
    <row r="6522" spans="3:3" x14ac:dyDescent="0.25">
      <c r="C6522" s="17"/>
    </row>
    <row r="6523" spans="3:3" x14ac:dyDescent="0.25">
      <c r="C6523" s="17"/>
    </row>
    <row r="6524" spans="3:3" x14ac:dyDescent="0.25">
      <c r="C6524" s="17"/>
    </row>
    <row r="6525" spans="3:3" x14ac:dyDescent="0.25">
      <c r="C6525" s="17"/>
    </row>
    <row r="6526" spans="3:3" x14ac:dyDescent="0.25">
      <c r="C6526" s="17"/>
    </row>
    <row r="6527" spans="3:3" x14ac:dyDescent="0.25">
      <c r="C6527" s="17"/>
    </row>
    <row r="6528" spans="3:3" x14ac:dyDescent="0.25">
      <c r="C6528" s="17"/>
    </row>
    <row r="6529" spans="3:3" x14ac:dyDescent="0.25">
      <c r="C6529" s="17"/>
    </row>
    <row r="6530" spans="3:3" x14ac:dyDescent="0.25">
      <c r="C6530" s="17"/>
    </row>
    <row r="6531" spans="3:3" x14ac:dyDescent="0.25">
      <c r="C6531" s="17"/>
    </row>
    <row r="6532" spans="3:3" x14ac:dyDescent="0.25">
      <c r="C6532" s="17"/>
    </row>
    <row r="6533" spans="3:3" x14ac:dyDescent="0.25">
      <c r="C6533" s="17"/>
    </row>
    <row r="6534" spans="3:3" x14ac:dyDescent="0.25">
      <c r="C6534" s="17"/>
    </row>
    <row r="6535" spans="3:3" x14ac:dyDescent="0.25">
      <c r="C6535" s="17"/>
    </row>
    <row r="6536" spans="3:3" x14ac:dyDescent="0.25">
      <c r="C6536" s="17"/>
    </row>
    <row r="6537" spans="3:3" x14ac:dyDescent="0.25">
      <c r="C6537" s="17"/>
    </row>
    <row r="6538" spans="3:3" x14ac:dyDescent="0.25">
      <c r="C6538" s="17"/>
    </row>
    <row r="6539" spans="3:3" x14ac:dyDescent="0.25">
      <c r="C6539" s="17"/>
    </row>
    <row r="6540" spans="3:3" x14ac:dyDescent="0.25">
      <c r="C6540" s="17"/>
    </row>
    <row r="6541" spans="3:3" x14ac:dyDescent="0.25">
      <c r="C6541" s="17"/>
    </row>
    <row r="6542" spans="3:3" x14ac:dyDescent="0.25">
      <c r="C6542" s="17"/>
    </row>
    <row r="6543" spans="3:3" x14ac:dyDescent="0.25">
      <c r="C6543" s="17"/>
    </row>
    <row r="6544" spans="3:3" x14ac:dyDescent="0.25">
      <c r="C6544" s="17"/>
    </row>
    <row r="6545" spans="3:3" x14ac:dyDescent="0.25">
      <c r="C6545" s="17"/>
    </row>
    <row r="6546" spans="3:3" x14ac:dyDescent="0.25">
      <c r="C6546" s="17"/>
    </row>
    <row r="6547" spans="3:3" x14ac:dyDescent="0.25">
      <c r="C6547" s="17"/>
    </row>
    <row r="6548" spans="3:3" x14ac:dyDescent="0.25">
      <c r="C6548" s="17"/>
    </row>
    <row r="6549" spans="3:3" x14ac:dyDescent="0.25">
      <c r="C6549" s="17"/>
    </row>
    <row r="6550" spans="3:3" x14ac:dyDescent="0.25">
      <c r="C6550" s="17"/>
    </row>
    <row r="6551" spans="3:3" x14ac:dyDescent="0.25">
      <c r="C6551" s="17"/>
    </row>
    <row r="6552" spans="3:3" x14ac:dyDescent="0.25">
      <c r="C6552" s="17"/>
    </row>
    <row r="6553" spans="3:3" x14ac:dyDescent="0.25">
      <c r="C6553" s="17"/>
    </row>
    <row r="6554" spans="3:3" x14ac:dyDescent="0.25">
      <c r="C6554" s="17"/>
    </row>
    <row r="6555" spans="3:3" x14ac:dyDescent="0.25">
      <c r="C6555" s="17"/>
    </row>
    <row r="6556" spans="3:3" x14ac:dyDescent="0.25">
      <c r="C6556" s="17"/>
    </row>
    <row r="6557" spans="3:3" x14ac:dyDescent="0.25">
      <c r="C6557" s="17"/>
    </row>
    <row r="6558" spans="3:3" x14ac:dyDescent="0.25">
      <c r="C6558" s="17"/>
    </row>
    <row r="6559" spans="3:3" x14ac:dyDescent="0.25">
      <c r="C6559" s="17"/>
    </row>
    <row r="6560" spans="3:3" x14ac:dyDescent="0.25">
      <c r="C6560" s="17"/>
    </row>
    <row r="6561" spans="3:3" x14ac:dyDescent="0.25">
      <c r="C6561" s="17"/>
    </row>
    <row r="6562" spans="3:3" x14ac:dyDescent="0.25">
      <c r="C6562" s="17"/>
    </row>
    <row r="6563" spans="3:3" x14ac:dyDescent="0.25">
      <c r="C6563" s="17"/>
    </row>
    <row r="6564" spans="3:3" x14ac:dyDescent="0.25">
      <c r="C6564" s="17"/>
    </row>
    <row r="6565" spans="3:3" x14ac:dyDescent="0.25">
      <c r="C6565" s="17"/>
    </row>
    <row r="6566" spans="3:3" x14ac:dyDescent="0.25">
      <c r="C6566" s="17"/>
    </row>
    <row r="6567" spans="3:3" x14ac:dyDescent="0.25">
      <c r="C6567" s="17"/>
    </row>
    <row r="6568" spans="3:3" x14ac:dyDescent="0.25">
      <c r="C6568" s="17"/>
    </row>
    <row r="6569" spans="3:3" x14ac:dyDescent="0.25">
      <c r="C6569" s="17"/>
    </row>
    <row r="6570" spans="3:3" x14ac:dyDescent="0.25">
      <c r="C6570" s="17"/>
    </row>
    <row r="6571" spans="3:3" x14ac:dyDescent="0.25">
      <c r="C6571" s="17"/>
    </row>
    <row r="6572" spans="3:3" x14ac:dyDescent="0.25">
      <c r="C6572" s="17"/>
    </row>
    <row r="6573" spans="3:3" x14ac:dyDescent="0.25">
      <c r="C6573" s="17"/>
    </row>
    <row r="6574" spans="3:3" x14ac:dyDescent="0.25">
      <c r="C6574" s="17"/>
    </row>
    <row r="6575" spans="3:3" x14ac:dyDescent="0.25">
      <c r="C6575" s="17"/>
    </row>
    <row r="6576" spans="3:3" x14ac:dyDescent="0.25">
      <c r="C6576" s="17"/>
    </row>
    <row r="6577" spans="3:3" x14ac:dyDescent="0.25">
      <c r="C6577" s="17"/>
    </row>
    <row r="6578" spans="3:3" x14ac:dyDescent="0.25">
      <c r="C6578" s="17"/>
    </row>
    <row r="6579" spans="3:3" x14ac:dyDescent="0.25">
      <c r="C6579" s="17"/>
    </row>
    <row r="6580" spans="3:3" x14ac:dyDescent="0.25">
      <c r="C6580" s="17"/>
    </row>
    <row r="6581" spans="3:3" x14ac:dyDescent="0.25">
      <c r="C6581" s="17"/>
    </row>
    <row r="6582" spans="3:3" x14ac:dyDescent="0.25">
      <c r="C6582" s="17"/>
    </row>
    <row r="6583" spans="3:3" x14ac:dyDescent="0.25">
      <c r="C6583" s="17"/>
    </row>
    <row r="6584" spans="3:3" x14ac:dyDescent="0.25">
      <c r="C6584" s="17"/>
    </row>
    <row r="6585" spans="3:3" x14ac:dyDescent="0.25">
      <c r="C6585" s="17"/>
    </row>
    <row r="6586" spans="3:3" x14ac:dyDescent="0.25">
      <c r="C6586" s="17"/>
    </row>
    <row r="6587" spans="3:3" x14ac:dyDescent="0.25">
      <c r="C6587" s="17"/>
    </row>
    <row r="6588" spans="3:3" x14ac:dyDescent="0.25">
      <c r="C6588" s="17"/>
    </row>
    <row r="6589" spans="3:3" x14ac:dyDescent="0.25">
      <c r="C6589" s="17"/>
    </row>
    <row r="6590" spans="3:3" x14ac:dyDescent="0.25">
      <c r="C6590" s="17"/>
    </row>
    <row r="6591" spans="3:3" x14ac:dyDescent="0.25">
      <c r="C6591" s="17"/>
    </row>
    <row r="6592" spans="3:3" x14ac:dyDescent="0.25">
      <c r="C6592" s="17"/>
    </row>
    <row r="6593" spans="3:3" x14ac:dyDescent="0.25">
      <c r="C6593" s="17"/>
    </row>
    <row r="6594" spans="3:3" x14ac:dyDescent="0.25">
      <c r="C6594" s="17"/>
    </row>
    <row r="6595" spans="3:3" x14ac:dyDescent="0.25">
      <c r="C6595" s="17"/>
    </row>
    <row r="6596" spans="3:3" x14ac:dyDescent="0.25">
      <c r="C6596" s="17"/>
    </row>
    <row r="6597" spans="3:3" x14ac:dyDescent="0.25">
      <c r="C6597" s="17"/>
    </row>
    <row r="6598" spans="3:3" x14ac:dyDescent="0.25">
      <c r="C6598" s="17"/>
    </row>
    <row r="6599" spans="3:3" x14ac:dyDescent="0.25">
      <c r="C6599" s="17"/>
    </row>
    <row r="6600" spans="3:3" x14ac:dyDescent="0.25">
      <c r="C6600" s="17"/>
    </row>
    <row r="6601" spans="3:3" x14ac:dyDescent="0.25">
      <c r="C6601" s="17"/>
    </row>
    <row r="6602" spans="3:3" x14ac:dyDescent="0.25">
      <c r="C6602" s="17"/>
    </row>
    <row r="6603" spans="3:3" x14ac:dyDescent="0.25">
      <c r="C6603" s="17"/>
    </row>
    <row r="6604" spans="3:3" x14ac:dyDescent="0.25">
      <c r="C6604" s="17"/>
    </row>
    <row r="6605" spans="3:3" x14ac:dyDescent="0.25">
      <c r="C6605" s="17"/>
    </row>
    <row r="6606" spans="3:3" x14ac:dyDescent="0.25">
      <c r="C6606" s="17"/>
    </row>
    <row r="6607" spans="3:3" x14ac:dyDescent="0.25">
      <c r="C6607" s="17"/>
    </row>
    <row r="6608" spans="3:3" x14ac:dyDescent="0.25">
      <c r="C6608" s="17"/>
    </row>
    <row r="6609" spans="3:3" x14ac:dyDescent="0.25">
      <c r="C6609" s="17"/>
    </row>
    <row r="6610" spans="3:3" x14ac:dyDescent="0.25">
      <c r="C6610" s="17"/>
    </row>
    <row r="6611" spans="3:3" x14ac:dyDescent="0.25">
      <c r="C6611" s="17"/>
    </row>
    <row r="6612" spans="3:3" x14ac:dyDescent="0.25">
      <c r="C6612" s="17"/>
    </row>
    <row r="6613" spans="3:3" x14ac:dyDescent="0.25">
      <c r="C6613" s="17"/>
    </row>
    <row r="6614" spans="3:3" x14ac:dyDescent="0.25">
      <c r="C6614" s="17"/>
    </row>
    <row r="6615" spans="3:3" x14ac:dyDescent="0.25">
      <c r="C6615" s="17"/>
    </row>
    <row r="6616" spans="3:3" x14ac:dyDescent="0.25">
      <c r="C6616" s="17"/>
    </row>
    <row r="6617" spans="3:3" x14ac:dyDescent="0.25">
      <c r="C6617" s="17"/>
    </row>
    <row r="6618" spans="3:3" x14ac:dyDescent="0.25">
      <c r="C6618" s="17"/>
    </row>
    <row r="6619" spans="3:3" x14ac:dyDescent="0.25">
      <c r="C6619" s="17"/>
    </row>
    <row r="6620" spans="3:3" x14ac:dyDescent="0.25">
      <c r="C6620" s="17"/>
    </row>
    <row r="6621" spans="3:3" x14ac:dyDescent="0.25">
      <c r="C6621" s="17"/>
    </row>
    <row r="6622" spans="3:3" x14ac:dyDescent="0.25">
      <c r="C6622" s="17"/>
    </row>
    <row r="6623" spans="3:3" x14ac:dyDescent="0.25">
      <c r="C6623" s="17"/>
    </row>
    <row r="6624" spans="3:3" x14ac:dyDescent="0.25">
      <c r="C6624" s="17"/>
    </row>
    <row r="6625" spans="3:3" x14ac:dyDescent="0.25">
      <c r="C6625" s="17"/>
    </row>
    <row r="6626" spans="3:3" x14ac:dyDescent="0.25">
      <c r="C6626" s="17"/>
    </row>
    <row r="6627" spans="3:3" x14ac:dyDescent="0.25">
      <c r="C6627" s="17"/>
    </row>
    <row r="6628" spans="3:3" x14ac:dyDescent="0.25">
      <c r="C6628" s="17"/>
    </row>
    <row r="6629" spans="3:3" x14ac:dyDescent="0.25">
      <c r="C6629" s="17"/>
    </row>
    <row r="6630" spans="3:3" x14ac:dyDescent="0.25">
      <c r="C6630" s="17"/>
    </row>
    <row r="6631" spans="3:3" x14ac:dyDescent="0.25">
      <c r="C6631" s="17"/>
    </row>
    <row r="6632" spans="3:3" x14ac:dyDescent="0.25">
      <c r="C6632" s="17"/>
    </row>
    <row r="6633" spans="3:3" x14ac:dyDescent="0.25">
      <c r="C6633" s="17"/>
    </row>
    <row r="6634" spans="3:3" x14ac:dyDescent="0.25">
      <c r="C6634" s="17"/>
    </row>
    <row r="6635" spans="3:3" x14ac:dyDescent="0.25">
      <c r="C6635" s="17"/>
    </row>
    <row r="6636" spans="3:3" x14ac:dyDescent="0.25">
      <c r="C6636" s="17"/>
    </row>
    <row r="6637" spans="3:3" x14ac:dyDescent="0.25">
      <c r="C6637" s="17"/>
    </row>
    <row r="6638" spans="3:3" x14ac:dyDescent="0.25">
      <c r="C6638" s="17"/>
    </row>
    <row r="6639" spans="3:3" x14ac:dyDescent="0.25">
      <c r="C6639" s="17"/>
    </row>
    <row r="6640" spans="3:3" x14ac:dyDescent="0.25">
      <c r="C6640" s="17"/>
    </row>
    <row r="6641" spans="3:3" x14ac:dyDescent="0.25">
      <c r="C6641" s="17"/>
    </row>
    <row r="6642" spans="3:3" x14ac:dyDescent="0.25">
      <c r="C6642" s="17"/>
    </row>
    <row r="6643" spans="3:3" x14ac:dyDescent="0.25">
      <c r="C6643" s="17"/>
    </row>
    <row r="6644" spans="3:3" x14ac:dyDescent="0.25">
      <c r="C6644" s="17"/>
    </row>
    <row r="6645" spans="3:3" x14ac:dyDescent="0.25">
      <c r="C6645" s="17"/>
    </row>
    <row r="6646" spans="3:3" x14ac:dyDescent="0.25">
      <c r="C6646" s="17"/>
    </row>
    <row r="6647" spans="3:3" x14ac:dyDescent="0.25">
      <c r="C6647" s="17"/>
    </row>
    <row r="6648" spans="3:3" x14ac:dyDescent="0.25">
      <c r="C6648" s="17"/>
    </row>
    <row r="6649" spans="3:3" x14ac:dyDescent="0.25">
      <c r="C6649" s="17"/>
    </row>
    <row r="6650" spans="3:3" x14ac:dyDescent="0.25">
      <c r="C6650" s="17"/>
    </row>
    <row r="6651" spans="3:3" x14ac:dyDescent="0.25">
      <c r="C6651" s="17"/>
    </row>
    <row r="6652" spans="3:3" x14ac:dyDescent="0.25">
      <c r="C6652" s="17"/>
    </row>
    <row r="6653" spans="3:3" x14ac:dyDescent="0.25">
      <c r="C6653" s="17"/>
    </row>
    <row r="6654" spans="3:3" x14ac:dyDescent="0.25">
      <c r="C6654" s="17"/>
    </row>
    <row r="6655" spans="3:3" x14ac:dyDescent="0.25">
      <c r="C6655" s="17"/>
    </row>
    <row r="6656" spans="3:3" x14ac:dyDescent="0.25">
      <c r="C6656" s="17"/>
    </row>
    <row r="6657" spans="3:3" x14ac:dyDescent="0.25">
      <c r="C6657" s="17"/>
    </row>
    <row r="6658" spans="3:3" x14ac:dyDescent="0.25">
      <c r="C6658" s="17"/>
    </row>
    <row r="6659" spans="3:3" x14ac:dyDescent="0.25">
      <c r="C6659" s="17"/>
    </row>
    <row r="6660" spans="3:3" x14ac:dyDescent="0.25">
      <c r="C6660" s="17"/>
    </row>
    <row r="6661" spans="3:3" x14ac:dyDescent="0.25">
      <c r="C6661" s="17"/>
    </row>
    <row r="6662" spans="3:3" x14ac:dyDescent="0.25">
      <c r="C6662" s="17"/>
    </row>
    <row r="6663" spans="3:3" x14ac:dyDescent="0.25">
      <c r="C6663" s="17"/>
    </row>
    <row r="6664" spans="3:3" x14ac:dyDescent="0.25">
      <c r="C6664" s="17"/>
    </row>
    <row r="6665" spans="3:3" x14ac:dyDescent="0.25">
      <c r="C6665" s="17"/>
    </row>
    <row r="6666" spans="3:3" x14ac:dyDescent="0.25">
      <c r="C6666" s="17"/>
    </row>
    <row r="6667" spans="3:3" x14ac:dyDescent="0.25">
      <c r="C6667" s="17"/>
    </row>
    <row r="6668" spans="3:3" x14ac:dyDescent="0.25">
      <c r="C6668" s="17"/>
    </row>
    <row r="6669" spans="3:3" x14ac:dyDescent="0.25">
      <c r="C6669" s="17"/>
    </row>
    <row r="6670" spans="3:3" x14ac:dyDescent="0.25">
      <c r="C6670" s="17"/>
    </row>
    <row r="6671" spans="3:3" x14ac:dyDescent="0.25">
      <c r="C6671" s="17"/>
    </row>
    <row r="6672" spans="3:3" x14ac:dyDescent="0.25">
      <c r="C6672" s="17"/>
    </row>
    <row r="6673" spans="3:3" x14ac:dyDescent="0.25">
      <c r="C6673" s="17"/>
    </row>
    <row r="6674" spans="3:3" x14ac:dyDescent="0.25">
      <c r="C6674" s="17"/>
    </row>
    <row r="6675" spans="3:3" x14ac:dyDescent="0.25">
      <c r="C6675" s="17"/>
    </row>
    <row r="6676" spans="3:3" x14ac:dyDescent="0.25">
      <c r="C6676" s="17"/>
    </row>
    <row r="6677" spans="3:3" x14ac:dyDescent="0.25">
      <c r="C6677" s="17"/>
    </row>
    <row r="6678" spans="3:3" x14ac:dyDescent="0.25">
      <c r="C6678" s="17"/>
    </row>
    <row r="6679" spans="3:3" x14ac:dyDescent="0.25">
      <c r="C6679" s="17"/>
    </row>
    <row r="6680" spans="3:3" x14ac:dyDescent="0.25">
      <c r="C6680" s="17"/>
    </row>
    <row r="6681" spans="3:3" x14ac:dyDescent="0.25">
      <c r="C6681" s="17"/>
    </row>
    <row r="6682" spans="3:3" x14ac:dyDescent="0.25">
      <c r="C6682" s="17"/>
    </row>
    <row r="6683" spans="3:3" x14ac:dyDescent="0.25">
      <c r="C6683" s="17"/>
    </row>
    <row r="6684" spans="3:3" x14ac:dyDescent="0.25">
      <c r="C6684" s="17"/>
    </row>
    <row r="6685" spans="3:3" x14ac:dyDescent="0.25">
      <c r="C6685" s="17"/>
    </row>
    <row r="6686" spans="3:3" x14ac:dyDescent="0.25">
      <c r="C6686" s="17"/>
    </row>
    <row r="6687" spans="3:3" x14ac:dyDescent="0.25">
      <c r="C6687" s="17"/>
    </row>
    <row r="6688" spans="3:3" x14ac:dyDescent="0.25">
      <c r="C6688" s="17"/>
    </row>
    <row r="6689" spans="3:3" x14ac:dyDescent="0.25">
      <c r="C6689" s="17"/>
    </row>
    <row r="6690" spans="3:3" x14ac:dyDescent="0.25">
      <c r="C6690" s="17"/>
    </row>
    <row r="6691" spans="3:3" x14ac:dyDescent="0.25">
      <c r="C6691" s="17"/>
    </row>
    <row r="6692" spans="3:3" x14ac:dyDescent="0.25">
      <c r="C6692" s="17"/>
    </row>
    <row r="6693" spans="3:3" x14ac:dyDescent="0.25">
      <c r="C6693" s="17"/>
    </row>
    <row r="6694" spans="3:3" x14ac:dyDescent="0.25">
      <c r="C6694" s="17"/>
    </row>
    <row r="6695" spans="3:3" x14ac:dyDescent="0.25">
      <c r="C6695" s="17"/>
    </row>
    <row r="6696" spans="3:3" x14ac:dyDescent="0.25">
      <c r="C6696" s="17"/>
    </row>
    <row r="6697" spans="3:3" x14ac:dyDescent="0.25">
      <c r="C6697" s="17"/>
    </row>
    <row r="6698" spans="3:3" x14ac:dyDescent="0.25">
      <c r="C6698" s="17"/>
    </row>
    <row r="6699" spans="3:3" x14ac:dyDescent="0.25">
      <c r="C6699" s="17"/>
    </row>
    <row r="6700" spans="3:3" x14ac:dyDescent="0.25">
      <c r="C6700" s="17"/>
    </row>
    <row r="6701" spans="3:3" x14ac:dyDescent="0.25">
      <c r="C6701" s="17"/>
    </row>
    <row r="6702" spans="3:3" x14ac:dyDescent="0.25">
      <c r="C6702" s="17"/>
    </row>
    <row r="6703" spans="3:3" x14ac:dyDescent="0.25">
      <c r="C6703" s="17"/>
    </row>
    <row r="6704" spans="3:3" x14ac:dyDescent="0.25">
      <c r="C6704" s="17"/>
    </row>
    <row r="6705" spans="3:3" x14ac:dyDescent="0.25">
      <c r="C6705" s="17"/>
    </row>
    <row r="6706" spans="3:3" x14ac:dyDescent="0.25">
      <c r="C6706" s="17"/>
    </row>
    <row r="6707" spans="3:3" x14ac:dyDescent="0.25">
      <c r="C6707" s="17"/>
    </row>
    <row r="6708" spans="3:3" x14ac:dyDescent="0.25">
      <c r="C6708" s="17"/>
    </row>
    <row r="6709" spans="3:3" x14ac:dyDescent="0.25">
      <c r="C6709" s="17"/>
    </row>
    <row r="6710" spans="3:3" x14ac:dyDescent="0.25">
      <c r="C6710" s="17"/>
    </row>
    <row r="6711" spans="3:3" x14ac:dyDescent="0.25">
      <c r="C6711" s="17"/>
    </row>
    <row r="6712" spans="3:3" x14ac:dyDescent="0.25">
      <c r="C6712" s="17"/>
    </row>
    <row r="6713" spans="3:3" x14ac:dyDescent="0.25">
      <c r="C6713" s="17"/>
    </row>
    <row r="6714" spans="3:3" x14ac:dyDescent="0.25">
      <c r="C6714" s="17"/>
    </row>
    <row r="6715" spans="3:3" x14ac:dyDescent="0.25">
      <c r="C6715" s="17"/>
    </row>
    <row r="6716" spans="3:3" x14ac:dyDescent="0.25">
      <c r="C6716" s="17"/>
    </row>
    <row r="6717" spans="3:3" x14ac:dyDescent="0.25">
      <c r="C6717" s="17"/>
    </row>
    <row r="6718" spans="3:3" x14ac:dyDescent="0.25">
      <c r="C6718" s="17"/>
    </row>
    <row r="6719" spans="3:3" x14ac:dyDescent="0.25">
      <c r="C6719" s="17"/>
    </row>
    <row r="6720" spans="3:3" x14ac:dyDescent="0.25">
      <c r="C6720" s="17"/>
    </row>
    <row r="6721" spans="3:3" x14ac:dyDescent="0.25">
      <c r="C6721" s="17"/>
    </row>
    <row r="6722" spans="3:3" x14ac:dyDescent="0.25">
      <c r="C6722" s="17"/>
    </row>
    <row r="6723" spans="3:3" x14ac:dyDescent="0.25">
      <c r="C6723" s="17"/>
    </row>
    <row r="6724" spans="3:3" x14ac:dyDescent="0.25">
      <c r="C6724" s="17"/>
    </row>
    <row r="6725" spans="3:3" x14ac:dyDescent="0.25">
      <c r="C6725" s="17"/>
    </row>
    <row r="6726" spans="3:3" x14ac:dyDescent="0.25">
      <c r="C6726" s="17"/>
    </row>
    <row r="6727" spans="3:3" x14ac:dyDescent="0.25">
      <c r="C6727" s="17"/>
    </row>
    <row r="6728" spans="3:3" x14ac:dyDescent="0.25">
      <c r="C6728" s="17"/>
    </row>
    <row r="6729" spans="3:3" x14ac:dyDescent="0.25">
      <c r="C6729" s="17"/>
    </row>
    <row r="6730" spans="3:3" x14ac:dyDescent="0.25">
      <c r="C6730" s="17"/>
    </row>
    <row r="6731" spans="3:3" x14ac:dyDescent="0.25">
      <c r="C6731" s="17"/>
    </row>
    <row r="6732" spans="3:3" x14ac:dyDescent="0.25">
      <c r="C6732" s="17"/>
    </row>
    <row r="6733" spans="3:3" x14ac:dyDescent="0.25">
      <c r="C6733" s="17"/>
    </row>
    <row r="6734" spans="3:3" x14ac:dyDescent="0.25">
      <c r="C6734" s="17"/>
    </row>
    <row r="6735" spans="3:3" x14ac:dyDescent="0.25">
      <c r="C6735" s="17"/>
    </row>
    <row r="6736" spans="3:3" x14ac:dyDescent="0.25">
      <c r="C6736" s="17"/>
    </row>
    <row r="6737" spans="3:3" x14ac:dyDescent="0.25">
      <c r="C6737" s="17"/>
    </row>
    <row r="6738" spans="3:3" x14ac:dyDescent="0.25">
      <c r="C6738" s="17"/>
    </row>
    <row r="6739" spans="3:3" x14ac:dyDescent="0.25">
      <c r="C6739" s="17"/>
    </row>
    <row r="6740" spans="3:3" x14ac:dyDescent="0.25">
      <c r="C6740" s="17"/>
    </row>
    <row r="6741" spans="3:3" x14ac:dyDescent="0.25">
      <c r="C6741" s="17"/>
    </row>
    <row r="6742" spans="3:3" x14ac:dyDescent="0.25">
      <c r="C6742" s="17"/>
    </row>
    <row r="6743" spans="3:3" x14ac:dyDescent="0.25">
      <c r="C6743" s="17"/>
    </row>
    <row r="6744" spans="3:3" x14ac:dyDescent="0.25">
      <c r="C6744" s="17"/>
    </row>
    <row r="6745" spans="3:3" x14ac:dyDescent="0.25">
      <c r="C6745" s="17"/>
    </row>
    <row r="6746" spans="3:3" x14ac:dyDescent="0.25">
      <c r="C6746" s="17"/>
    </row>
    <row r="6747" spans="3:3" x14ac:dyDescent="0.25">
      <c r="C6747" s="17"/>
    </row>
    <row r="6748" spans="3:3" x14ac:dyDescent="0.25">
      <c r="C6748" s="17"/>
    </row>
    <row r="6749" spans="3:3" x14ac:dyDescent="0.25">
      <c r="C6749" s="17"/>
    </row>
    <row r="6750" spans="3:3" x14ac:dyDescent="0.25">
      <c r="C6750" s="17"/>
    </row>
    <row r="6751" spans="3:3" x14ac:dyDescent="0.25">
      <c r="C6751" s="17"/>
    </row>
    <row r="6752" spans="3:3" x14ac:dyDescent="0.25">
      <c r="C6752" s="17"/>
    </row>
    <row r="6753" spans="3:3" x14ac:dyDescent="0.25">
      <c r="C6753" s="17"/>
    </row>
    <row r="6754" spans="3:3" x14ac:dyDescent="0.25">
      <c r="C6754" s="17"/>
    </row>
    <row r="6755" spans="3:3" x14ac:dyDescent="0.25">
      <c r="C6755" s="17"/>
    </row>
    <row r="6756" spans="3:3" x14ac:dyDescent="0.25">
      <c r="C6756" s="17"/>
    </row>
    <row r="6757" spans="3:3" x14ac:dyDescent="0.25">
      <c r="C6757" s="17"/>
    </row>
    <row r="6758" spans="3:3" x14ac:dyDescent="0.25">
      <c r="C6758" s="17"/>
    </row>
    <row r="6759" spans="3:3" x14ac:dyDescent="0.25">
      <c r="C6759" s="17"/>
    </row>
    <row r="6760" spans="3:3" x14ac:dyDescent="0.25">
      <c r="C6760" s="17"/>
    </row>
    <row r="6761" spans="3:3" x14ac:dyDescent="0.25">
      <c r="C6761" s="17"/>
    </row>
    <row r="6762" spans="3:3" x14ac:dyDescent="0.25">
      <c r="C6762" s="17"/>
    </row>
    <row r="6763" spans="3:3" x14ac:dyDescent="0.25">
      <c r="C6763" s="17"/>
    </row>
    <row r="6764" spans="3:3" x14ac:dyDescent="0.25">
      <c r="C6764" s="17"/>
    </row>
    <row r="6765" spans="3:3" x14ac:dyDescent="0.25">
      <c r="C6765" s="17"/>
    </row>
    <row r="6766" spans="3:3" x14ac:dyDescent="0.25">
      <c r="C6766" s="17"/>
    </row>
    <row r="6767" spans="3:3" x14ac:dyDescent="0.25">
      <c r="C6767" s="17"/>
    </row>
    <row r="6768" spans="3:3" x14ac:dyDescent="0.25">
      <c r="C6768" s="17"/>
    </row>
    <row r="6769" spans="3:3" x14ac:dyDescent="0.25">
      <c r="C6769" s="17"/>
    </row>
    <row r="6770" spans="3:3" x14ac:dyDescent="0.25">
      <c r="C6770" s="17"/>
    </row>
    <row r="6771" spans="3:3" x14ac:dyDescent="0.25">
      <c r="C6771" s="17"/>
    </row>
    <row r="6772" spans="3:3" x14ac:dyDescent="0.25">
      <c r="C6772" s="17"/>
    </row>
    <row r="6773" spans="3:3" x14ac:dyDescent="0.25">
      <c r="C6773" s="17"/>
    </row>
    <row r="6774" spans="3:3" x14ac:dyDescent="0.25">
      <c r="C6774" s="17"/>
    </row>
    <row r="6775" spans="3:3" x14ac:dyDescent="0.25">
      <c r="C6775" s="17"/>
    </row>
    <row r="6776" spans="3:3" x14ac:dyDescent="0.25">
      <c r="C6776" s="17"/>
    </row>
    <row r="6777" spans="3:3" x14ac:dyDescent="0.25">
      <c r="C6777" s="17"/>
    </row>
    <row r="6778" spans="3:3" x14ac:dyDescent="0.25">
      <c r="C6778" s="17"/>
    </row>
    <row r="6779" spans="3:3" x14ac:dyDescent="0.25">
      <c r="C6779" s="17"/>
    </row>
    <row r="6780" spans="3:3" x14ac:dyDescent="0.25">
      <c r="C6780" s="17"/>
    </row>
    <row r="6781" spans="3:3" x14ac:dyDescent="0.25">
      <c r="C6781" s="17"/>
    </row>
    <row r="6782" spans="3:3" x14ac:dyDescent="0.25">
      <c r="C6782" s="17"/>
    </row>
    <row r="6783" spans="3:3" x14ac:dyDescent="0.25">
      <c r="C6783" s="17"/>
    </row>
    <row r="6784" spans="3:3" x14ac:dyDescent="0.25">
      <c r="C6784" s="17"/>
    </row>
    <row r="6785" spans="3:3" x14ac:dyDescent="0.25">
      <c r="C6785" s="17"/>
    </row>
    <row r="6786" spans="3:3" x14ac:dyDescent="0.25">
      <c r="C6786" s="17"/>
    </row>
    <row r="6787" spans="3:3" x14ac:dyDescent="0.25">
      <c r="C6787" s="17"/>
    </row>
    <row r="6788" spans="3:3" x14ac:dyDescent="0.25">
      <c r="C6788" s="17"/>
    </row>
    <row r="6789" spans="3:3" x14ac:dyDescent="0.25">
      <c r="C6789" s="17"/>
    </row>
    <row r="6790" spans="3:3" x14ac:dyDescent="0.25">
      <c r="C6790" s="17"/>
    </row>
    <row r="6791" spans="3:3" x14ac:dyDescent="0.25">
      <c r="C6791" s="17"/>
    </row>
    <row r="6792" spans="3:3" x14ac:dyDescent="0.25">
      <c r="C6792" s="17"/>
    </row>
    <row r="6793" spans="3:3" x14ac:dyDescent="0.25">
      <c r="C6793" s="17"/>
    </row>
    <row r="6794" spans="3:3" x14ac:dyDescent="0.25">
      <c r="C6794" s="17"/>
    </row>
    <row r="6795" spans="3:3" x14ac:dyDescent="0.25">
      <c r="C6795" s="17"/>
    </row>
    <row r="6796" spans="3:3" x14ac:dyDescent="0.25">
      <c r="C6796" s="17"/>
    </row>
    <row r="6797" spans="3:3" x14ac:dyDescent="0.25">
      <c r="C6797" s="17"/>
    </row>
    <row r="6798" spans="3:3" x14ac:dyDescent="0.25">
      <c r="C6798" s="17"/>
    </row>
    <row r="6799" spans="3:3" x14ac:dyDescent="0.25">
      <c r="C6799" s="17"/>
    </row>
    <row r="6800" spans="3:3" x14ac:dyDescent="0.25">
      <c r="C6800" s="17"/>
    </row>
    <row r="6801" spans="3:3" x14ac:dyDescent="0.25">
      <c r="C6801" s="17"/>
    </row>
    <row r="6802" spans="3:3" x14ac:dyDescent="0.25">
      <c r="C6802" s="17"/>
    </row>
    <row r="6803" spans="3:3" x14ac:dyDescent="0.25">
      <c r="C6803" s="17"/>
    </row>
    <row r="6804" spans="3:3" x14ac:dyDescent="0.25">
      <c r="C6804" s="17"/>
    </row>
    <row r="6805" spans="3:3" x14ac:dyDescent="0.25">
      <c r="C6805" s="17"/>
    </row>
    <row r="6806" spans="3:3" x14ac:dyDescent="0.25">
      <c r="C6806" s="17"/>
    </row>
    <row r="6807" spans="3:3" x14ac:dyDescent="0.25">
      <c r="C6807" s="17"/>
    </row>
    <row r="6808" spans="3:3" x14ac:dyDescent="0.25">
      <c r="C6808" s="17"/>
    </row>
    <row r="6809" spans="3:3" x14ac:dyDescent="0.25">
      <c r="C6809" s="17"/>
    </row>
    <row r="6810" spans="3:3" x14ac:dyDescent="0.25">
      <c r="C6810" s="17"/>
    </row>
    <row r="6811" spans="3:3" x14ac:dyDescent="0.25">
      <c r="C6811" s="17"/>
    </row>
    <row r="6812" spans="3:3" x14ac:dyDescent="0.25">
      <c r="C6812" s="17"/>
    </row>
    <row r="6813" spans="3:3" x14ac:dyDescent="0.25">
      <c r="C6813" s="17"/>
    </row>
    <row r="6814" spans="3:3" x14ac:dyDescent="0.25">
      <c r="C6814" s="17"/>
    </row>
    <row r="6815" spans="3:3" x14ac:dyDescent="0.25">
      <c r="C6815" s="17"/>
    </row>
    <row r="6816" spans="3:3" x14ac:dyDescent="0.25">
      <c r="C6816" s="17"/>
    </row>
    <row r="6817" spans="3:3" x14ac:dyDescent="0.25">
      <c r="C6817" s="17"/>
    </row>
    <row r="6818" spans="3:3" x14ac:dyDescent="0.25">
      <c r="C6818" s="17"/>
    </row>
    <row r="6819" spans="3:3" x14ac:dyDescent="0.25">
      <c r="C6819" s="17"/>
    </row>
    <row r="6820" spans="3:3" x14ac:dyDescent="0.25">
      <c r="C6820" s="17"/>
    </row>
    <row r="6821" spans="3:3" x14ac:dyDescent="0.25">
      <c r="C6821" s="17"/>
    </row>
    <row r="6822" spans="3:3" x14ac:dyDescent="0.25">
      <c r="C6822" s="17"/>
    </row>
    <row r="6823" spans="3:3" x14ac:dyDescent="0.25">
      <c r="C6823" s="17"/>
    </row>
    <row r="6824" spans="3:3" x14ac:dyDescent="0.25">
      <c r="C6824" s="17"/>
    </row>
    <row r="6825" spans="3:3" x14ac:dyDescent="0.25">
      <c r="C6825" s="17"/>
    </row>
    <row r="6826" spans="3:3" x14ac:dyDescent="0.25">
      <c r="C6826" s="17"/>
    </row>
    <row r="6827" spans="3:3" x14ac:dyDescent="0.25">
      <c r="C6827" s="17"/>
    </row>
    <row r="6828" spans="3:3" x14ac:dyDescent="0.25">
      <c r="C6828" s="17"/>
    </row>
    <row r="6829" spans="3:3" x14ac:dyDescent="0.25">
      <c r="C6829" s="17"/>
    </row>
    <row r="6830" spans="3:3" x14ac:dyDescent="0.25">
      <c r="C6830" s="17"/>
    </row>
    <row r="6831" spans="3:3" x14ac:dyDescent="0.25">
      <c r="C6831" s="17"/>
    </row>
    <row r="6832" spans="3:3" x14ac:dyDescent="0.25">
      <c r="C6832" s="17"/>
    </row>
    <row r="6833" spans="3:3" x14ac:dyDescent="0.25">
      <c r="C6833" s="17"/>
    </row>
    <row r="6834" spans="3:3" x14ac:dyDescent="0.25">
      <c r="C6834" s="17"/>
    </row>
    <row r="6835" spans="3:3" x14ac:dyDescent="0.25">
      <c r="C6835" s="17"/>
    </row>
    <row r="6836" spans="3:3" x14ac:dyDescent="0.25">
      <c r="C6836" s="17"/>
    </row>
    <row r="6837" spans="3:3" x14ac:dyDescent="0.25">
      <c r="C6837" s="17"/>
    </row>
    <row r="6838" spans="3:3" x14ac:dyDescent="0.25">
      <c r="C6838" s="17"/>
    </row>
    <row r="6839" spans="3:3" x14ac:dyDescent="0.25">
      <c r="C6839" s="17"/>
    </row>
    <row r="6840" spans="3:3" x14ac:dyDescent="0.25">
      <c r="C6840" s="17"/>
    </row>
    <row r="6841" spans="3:3" x14ac:dyDescent="0.25">
      <c r="C6841" s="17"/>
    </row>
    <row r="6842" spans="3:3" x14ac:dyDescent="0.25">
      <c r="C6842" s="17"/>
    </row>
    <row r="6843" spans="3:3" x14ac:dyDescent="0.25">
      <c r="C6843" s="17"/>
    </row>
    <row r="6844" spans="3:3" x14ac:dyDescent="0.25">
      <c r="C6844" s="17"/>
    </row>
    <row r="6845" spans="3:3" x14ac:dyDescent="0.25">
      <c r="C6845" s="17"/>
    </row>
    <row r="6846" spans="3:3" x14ac:dyDescent="0.25">
      <c r="C6846" s="17"/>
    </row>
    <row r="6847" spans="3:3" x14ac:dyDescent="0.25">
      <c r="C6847" s="17"/>
    </row>
    <row r="6848" spans="3:3" x14ac:dyDescent="0.25">
      <c r="C6848" s="17"/>
    </row>
    <row r="6849" spans="3:3" x14ac:dyDescent="0.25">
      <c r="C6849" s="17"/>
    </row>
    <row r="6850" spans="3:3" x14ac:dyDescent="0.25">
      <c r="C6850" s="17"/>
    </row>
    <row r="6851" spans="3:3" x14ac:dyDescent="0.25">
      <c r="C6851" s="17"/>
    </row>
    <row r="6852" spans="3:3" x14ac:dyDescent="0.25">
      <c r="C6852" s="17"/>
    </row>
    <row r="6853" spans="3:3" x14ac:dyDescent="0.25">
      <c r="C6853" s="17"/>
    </row>
    <row r="6854" spans="3:3" x14ac:dyDescent="0.25">
      <c r="C6854" s="17"/>
    </row>
    <row r="6855" spans="3:3" x14ac:dyDescent="0.25">
      <c r="C6855" s="17"/>
    </row>
    <row r="6856" spans="3:3" x14ac:dyDescent="0.25">
      <c r="C6856" s="17"/>
    </row>
    <row r="6857" spans="3:3" x14ac:dyDescent="0.25">
      <c r="C6857" s="17"/>
    </row>
    <row r="6858" spans="3:3" x14ac:dyDescent="0.25">
      <c r="C6858" s="17"/>
    </row>
    <row r="6859" spans="3:3" x14ac:dyDescent="0.25">
      <c r="C6859" s="17"/>
    </row>
    <row r="6860" spans="3:3" x14ac:dyDescent="0.25">
      <c r="C6860" s="17"/>
    </row>
    <row r="6861" spans="3:3" x14ac:dyDescent="0.25">
      <c r="C6861" s="17"/>
    </row>
    <row r="6862" spans="3:3" x14ac:dyDescent="0.25">
      <c r="C6862" s="17"/>
    </row>
    <row r="6863" spans="3:3" x14ac:dyDescent="0.25">
      <c r="C6863" s="17"/>
    </row>
    <row r="6864" spans="3:3" x14ac:dyDescent="0.25">
      <c r="C6864" s="17"/>
    </row>
    <row r="6865" spans="3:3" x14ac:dyDescent="0.25">
      <c r="C6865" s="17"/>
    </row>
    <row r="6866" spans="3:3" x14ac:dyDescent="0.25">
      <c r="C6866" s="17"/>
    </row>
    <row r="6867" spans="3:3" x14ac:dyDescent="0.25">
      <c r="C6867" s="17"/>
    </row>
    <row r="6868" spans="3:3" x14ac:dyDescent="0.25">
      <c r="C6868" s="17"/>
    </row>
    <row r="6869" spans="3:3" x14ac:dyDescent="0.25">
      <c r="C6869" s="17"/>
    </row>
    <row r="6870" spans="3:3" x14ac:dyDescent="0.25">
      <c r="C6870" s="17"/>
    </row>
    <row r="6871" spans="3:3" x14ac:dyDescent="0.25">
      <c r="C6871" s="17"/>
    </row>
    <row r="6872" spans="3:3" x14ac:dyDescent="0.25">
      <c r="C6872" s="17"/>
    </row>
    <row r="6873" spans="3:3" x14ac:dyDescent="0.25">
      <c r="C6873" s="17"/>
    </row>
    <row r="6874" spans="3:3" x14ac:dyDescent="0.25">
      <c r="C6874" s="17"/>
    </row>
    <row r="6875" spans="3:3" x14ac:dyDescent="0.25">
      <c r="C6875" s="17"/>
    </row>
    <row r="6876" spans="3:3" x14ac:dyDescent="0.25">
      <c r="C6876" s="17"/>
    </row>
    <row r="6877" spans="3:3" x14ac:dyDescent="0.25">
      <c r="C6877" s="17"/>
    </row>
    <row r="6878" spans="3:3" x14ac:dyDescent="0.25">
      <c r="C6878" s="17"/>
    </row>
    <row r="6879" spans="3:3" x14ac:dyDescent="0.25">
      <c r="C6879" s="17"/>
    </row>
    <row r="6880" spans="3:3" x14ac:dyDescent="0.25">
      <c r="C6880" s="17"/>
    </row>
    <row r="6881" spans="3:3" x14ac:dyDescent="0.25">
      <c r="C6881" s="17"/>
    </row>
    <row r="6882" spans="3:3" x14ac:dyDescent="0.25">
      <c r="C6882" s="17"/>
    </row>
    <row r="6883" spans="3:3" x14ac:dyDescent="0.25">
      <c r="C6883" s="17"/>
    </row>
    <row r="6884" spans="3:3" x14ac:dyDescent="0.25">
      <c r="C6884" s="17"/>
    </row>
    <row r="6885" spans="3:3" x14ac:dyDescent="0.25">
      <c r="C6885" s="17"/>
    </row>
    <row r="6886" spans="3:3" x14ac:dyDescent="0.25">
      <c r="C6886" s="17"/>
    </row>
    <row r="6887" spans="3:3" x14ac:dyDescent="0.25">
      <c r="C6887" s="17"/>
    </row>
    <row r="6888" spans="3:3" x14ac:dyDescent="0.25">
      <c r="C6888" s="17"/>
    </row>
    <row r="6889" spans="3:3" x14ac:dyDescent="0.25">
      <c r="C6889" s="17"/>
    </row>
    <row r="6890" spans="3:3" x14ac:dyDescent="0.25">
      <c r="C6890" s="17"/>
    </row>
    <row r="6891" spans="3:3" x14ac:dyDescent="0.25">
      <c r="C6891" s="17"/>
    </row>
    <row r="6892" spans="3:3" x14ac:dyDescent="0.25">
      <c r="C6892" s="17"/>
    </row>
    <row r="6893" spans="3:3" x14ac:dyDescent="0.25">
      <c r="C6893" s="17"/>
    </row>
    <row r="6894" spans="3:3" x14ac:dyDescent="0.25">
      <c r="C6894" s="17"/>
    </row>
    <row r="6895" spans="3:3" x14ac:dyDescent="0.25">
      <c r="C6895" s="17"/>
    </row>
    <row r="6896" spans="3:3" x14ac:dyDescent="0.25">
      <c r="C6896" s="17"/>
    </row>
    <row r="6897" spans="3:3" x14ac:dyDescent="0.25">
      <c r="C6897" s="17"/>
    </row>
    <row r="6898" spans="3:3" x14ac:dyDescent="0.25">
      <c r="C6898" s="17"/>
    </row>
    <row r="6899" spans="3:3" x14ac:dyDescent="0.25">
      <c r="C6899" s="17"/>
    </row>
    <row r="6900" spans="3:3" x14ac:dyDescent="0.25">
      <c r="C6900" s="17"/>
    </row>
    <row r="6901" spans="3:3" x14ac:dyDescent="0.25">
      <c r="C6901" s="17"/>
    </row>
    <row r="6902" spans="3:3" x14ac:dyDescent="0.25">
      <c r="C6902" s="17"/>
    </row>
    <row r="6903" spans="3:3" x14ac:dyDescent="0.25">
      <c r="C6903" s="17"/>
    </row>
    <row r="6904" spans="3:3" x14ac:dyDescent="0.25">
      <c r="C6904" s="17"/>
    </row>
    <row r="6905" spans="3:3" x14ac:dyDescent="0.25">
      <c r="C6905" s="17"/>
    </row>
    <row r="6906" spans="3:3" x14ac:dyDescent="0.25">
      <c r="C6906" s="17"/>
    </row>
    <row r="6907" spans="3:3" x14ac:dyDescent="0.25">
      <c r="C6907" s="17"/>
    </row>
    <row r="6908" spans="3:3" x14ac:dyDescent="0.25">
      <c r="C6908" s="17"/>
    </row>
    <row r="6909" spans="3:3" x14ac:dyDescent="0.25">
      <c r="C6909" s="17"/>
    </row>
    <row r="6910" spans="3:3" x14ac:dyDescent="0.25">
      <c r="C6910" s="17"/>
    </row>
    <row r="6911" spans="3:3" x14ac:dyDescent="0.25">
      <c r="C6911" s="17"/>
    </row>
    <row r="6912" spans="3:3" x14ac:dyDescent="0.25">
      <c r="C6912" s="17"/>
    </row>
    <row r="6913" spans="3:3" x14ac:dyDescent="0.25">
      <c r="C6913" s="17"/>
    </row>
    <row r="6914" spans="3:3" x14ac:dyDescent="0.25">
      <c r="C6914" s="17"/>
    </row>
    <row r="6915" spans="3:3" x14ac:dyDescent="0.25">
      <c r="C6915" s="17"/>
    </row>
    <row r="6916" spans="3:3" x14ac:dyDescent="0.25">
      <c r="C6916" s="17"/>
    </row>
    <row r="6917" spans="3:3" x14ac:dyDescent="0.25">
      <c r="C6917" s="17"/>
    </row>
    <row r="6918" spans="3:3" x14ac:dyDescent="0.25">
      <c r="C6918" s="17"/>
    </row>
    <row r="6919" spans="3:3" x14ac:dyDescent="0.25">
      <c r="C6919" s="17"/>
    </row>
    <row r="6920" spans="3:3" x14ac:dyDescent="0.25">
      <c r="C6920" s="17"/>
    </row>
    <row r="6921" spans="3:3" x14ac:dyDescent="0.25">
      <c r="C6921" s="17"/>
    </row>
    <row r="6922" spans="3:3" x14ac:dyDescent="0.25">
      <c r="C6922" s="17"/>
    </row>
    <row r="6923" spans="3:3" x14ac:dyDescent="0.25">
      <c r="C6923" s="17"/>
    </row>
    <row r="6924" spans="3:3" x14ac:dyDescent="0.25">
      <c r="C6924" s="17"/>
    </row>
    <row r="6925" spans="3:3" x14ac:dyDescent="0.25">
      <c r="C6925" s="17"/>
    </row>
    <row r="6926" spans="3:3" x14ac:dyDescent="0.25">
      <c r="C6926" s="17"/>
    </row>
    <row r="6927" spans="3:3" x14ac:dyDescent="0.25">
      <c r="C6927" s="17"/>
    </row>
    <row r="6928" spans="3:3" x14ac:dyDescent="0.25">
      <c r="C6928" s="17"/>
    </row>
    <row r="6929" spans="3:3" x14ac:dyDescent="0.25">
      <c r="C6929" s="17"/>
    </row>
    <row r="6930" spans="3:3" x14ac:dyDescent="0.25">
      <c r="C6930" s="17"/>
    </row>
    <row r="6931" spans="3:3" x14ac:dyDescent="0.25">
      <c r="C6931" s="17"/>
    </row>
    <row r="6932" spans="3:3" x14ac:dyDescent="0.25">
      <c r="C6932" s="17"/>
    </row>
    <row r="6933" spans="3:3" x14ac:dyDescent="0.25">
      <c r="C6933" s="17"/>
    </row>
    <row r="6934" spans="3:3" x14ac:dyDescent="0.25">
      <c r="C6934" s="17"/>
    </row>
    <row r="6935" spans="3:3" x14ac:dyDescent="0.25">
      <c r="C6935" s="17"/>
    </row>
    <row r="6936" spans="3:3" x14ac:dyDescent="0.25">
      <c r="C6936" s="17"/>
    </row>
    <row r="6937" spans="3:3" x14ac:dyDescent="0.25">
      <c r="C6937" s="17"/>
    </row>
    <row r="6938" spans="3:3" x14ac:dyDescent="0.25">
      <c r="C6938" s="17"/>
    </row>
    <row r="6939" spans="3:3" x14ac:dyDescent="0.25">
      <c r="C6939" s="17"/>
    </row>
    <row r="6940" spans="3:3" x14ac:dyDescent="0.25">
      <c r="C6940" s="17"/>
    </row>
    <row r="6941" spans="3:3" x14ac:dyDescent="0.25">
      <c r="C6941" s="17"/>
    </row>
    <row r="6942" spans="3:3" x14ac:dyDescent="0.25">
      <c r="C6942" s="17"/>
    </row>
    <row r="6943" spans="3:3" x14ac:dyDescent="0.25">
      <c r="C6943" s="17"/>
    </row>
    <row r="6944" spans="3:3" x14ac:dyDescent="0.25">
      <c r="C6944" s="17"/>
    </row>
    <row r="6945" spans="3:3" x14ac:dyDescent="0.25">
      <c r="C6945" s="17"/>
    </row>
    <row r="6946" spans="3:3" x14ac:dyDescent="0.25">
      <c r="C6946" s="17"/>
    </row>
    <row r="6947" spans="3:3" x14ac:dyDescent="0.25">
      <c r="C6947" s="17"/>
    </row>
    <row r="6948" spans="3:3" x14ac:dyDescent="0.25">
      <c r="C6948" s="17"/>
    </row>
    <row r="6949" spans="3:3" x14ac:dyDescent="0.25">
      <c r="C6949" s="17"/>
    </row>
    <row r="6950" spans="3:3" x14ac:dyDescent="0.25">
      <c r="C6950" s="17"/>
    </row>
    <row r="6951" spans="3:3" x14ac:dyDescent="0.25">
      <c r="C6951" s="17"/>
    </row>
    <row r="6952" spans="3:3" x14ac:dyDescent="0.25">
      <c r="C6952" s="17"/>
    </row>
    <row r="6953" spans="3:3" x14ac:dyDescent="0.25">
      <c r="C6953" s="17"/>
    </row>
    <row r="6954" spans="3:3" x14ac:dyDescent="0.25">
      <c r="C6954" s="17"/>
    </row>
    <row r="6955" spans="3:3" x14ac:dyDescent="0.25">
      <c r="C6955" s="17"/>
    </row>
    <row r="6956" spans="3:3" x14ac:dyDescent="0.25">
      <c r="C6956" s="17"/>
    </row>
    <row r="6957" spans="3:3" x14ac:dyDescent="0.25">
      <c r="C6957" s="17"/>
    </row>
    <row r="6958" spans="3:3" x14ac:dyDescent="0.25">
      <c r="C6958" s="17"/>
    </row>
    <row r="6959" spans="3:3" x14ac:dyDescent="0.25">
      <c r="C6959" s="17"/>
    </row>
    <row r="6960" spans="3:3" x14ac:dyDescent="0.25">
      <c r="C6960" s="17"/>
    </row>
    <row r="6961" spans="3:3" x14ac:dyDescent="0.25">
      <c r="C6961" s="17"/>
    </row>
    <row r="6962" spans="3:3" x14ac:dyDescent="0.25">
      <c r="C6962" s="17"/>
    </row>
    <row r="6963" spans="3:3" x14ac:dyDescent="0.25">
      <c r="C6963" s="17"/>
    </row>
    <row r="6964" spans="3:3" x14ac:dyDescent="0.25">
      <c r="C6964" s="17"/>
    </row>
    <row r="6965" spans="3:3" x14ac:dyDescent="0.25">
      <c r="C6965" s="17"/>
    </row>
    <row r="6966" spans="3:3" x14ac:dyDescent="0.25">
      <c r="C6966" s="17"/>
    </row>
    <row r="6967" spans="3:3" x14ac:dyDescent="0.25">
      <c r="C6967" s="17"/>
    </row>
    <row r="6968" spans="3:3" x14ac:dyDescent="0.25">
      <c r="C6968" s="17"/>
    </row>
    <row r="6969" spans="3:3" x14ac:dyDescent="0.25">
      <c r="C6969" s="17"/>
    </row>
    <row r="6970" spans="3:3" x14ac:dyDescent="0.25">
      <c r="C6970" s="17"/>
    </row>
    <row r="6971" spans="3:3" x14ac:dyDescent="0.25">
      <c r="C6971" s="17"/>
    </row>
    <row r="6972" spans="3:3" x14ac:dyDescent="0.25">
      <c r="C6972" s="17"/>
    </row>
    <row r="6973" spans="3:3" x14ac:dyDescent="0.25">
      <c r="C6973" s="17"/>
    </row>
    <row r="6974" spans="3:3" x14ac:dyDescent="0.25">
      <c r="C6974" s="17"/>
    </row>
    <row r="6975" spans="3:3" x14ac:dyDescent="0.25">
      <c r="C6975" s="17"/>
    </row>
    <row r="6976" spans="3:3" x14ac:dyDescent="0.25">
      <c r="C6976" s="17"/>
    </row>
    <row r="6977" spans="3:3" x14ac:dyDescent="0.25">
      <c r="C6977" s="17"/>
    </row>
    <row r="6978" spans="3:3" x14ac:dyDescent="0.25">
      <c r="C6978" s="17"/>
    </row>
    <row r="6979" spans="3:3" x14ac:dyDescent="0.25">
      <c r="C6979" s="17"/>
    </row>
    <row r="6980" spans="3:3" x14ac:dyDescent="0.25">
      <c r="C6980" s="17"/>
    </row>
    <row r="6981" spans="3:3" x14ac:dyDescent="0.25">
      <c r="C6981" s="17"/>
    </row>
    <row r="6982" spans="3:3" x14ac:dyDescent="0.25">
      <c r="C6982" s="17"/>
    </row>
    <row r="6983" spans="3:3" x14ac:dyDescent="0.25">
      <c r="C6983" s="17"/>
    </row>
    <row r="6984" spans="3:3" x14ac:dyDescent="0.25">
      <c r="C6984" s="17"/>
    </row>
    <row r="6985" spans="3:3" x14ac:dyDescent="0.25">
      <c r="C6985" s="17"/>
    </row>
    <row r="6986" spans="3:3" x14ac:dyDescent="0.25">
      <c r="C6986" s="17"/>
    </row>
    <row r="6987" spans="3:3" x14ac:dyDescent="0.25">
      <c r="C6987" s="17"/>
    </row>
    <row r="6988" spans="3:3" x14ac:dyDescent="0.25">
      <c r="C6988" s="17"/>
    </row>
    <row r="6989" spans="3:3" x14ac:dyDescent="0.25">
      <c r="C6989" s="17"/>
    </row>
    <row r="6990" spans="3:3" x14ac:dyDescent="0.25">
      <c r="C6990" s="17"/>
    </row>
    <row r="6991" spans="3:3" x14ac:dyDescent="0.25">
      <c r="C6991" s="17"/>
    </row>
    <row r="6992" spans="3:3" x14ac:dyDescent="0.25">
      <c r="C6992" s="17"/>
    </row>
    <row r="6993" spans="3:3" x14ac:dyDescent="0.25">
      <c r="C6993" s="17"/>
    </row>
    <row r="6994" spans="3:3" x14ac:dyDescent="0.25">
      <c r="C6994" s="17"/>
    </row>
    <row r="6995" spans="3:3" x14ac:dyDescent="0.25">
      <c r="C6995" s="17"/>
    </row>
    <row r="6996" spans="3:3" x14ac:dyDescent="0.25">
      <c r="C6996" s="17"/>
    </row>
    <row r="6997" spans="3:3" x14ac:dyDescent="0.25">
      <c r="C6997" s="17"/>
    </row>
    <row r="6998" spans="3:3" x14ac:dyDescent="0.25">
      <c r="C6998" s="17"/>
    </row>
    <row r="6999" spans="3:3" x14ac:dyDescent="0.25">
      <c r="C6999" s="17"/>
    </row>
    <row r="7000" spans="3:3" x14ac:dyDescent="0.25">
      <c r="C7000" s="17"/>
    </row>
    <row r="7001" spans="3:3" x14ac:dyDescent="0.25">
      <c r="C7001" s="17"/>
    </row>
    <row r="7002" spans="3:3" x14ac:dyDescent="0.25">
      <c r="C7002" s="17"/>
    </row>
    <row r="7003" spans="3:3" x14ac:dyDescent="0.25">
      <c r="C7003" s="17"/>
    </row>
    <row r="7004" spans="3:3" x14ac:dyDescent="0.25">
      <c r="C7004" s="17"/>
    </row>
    <row r="7005" spans="3:3" x14ac:dyDescent="0.25">
      <c r="C7005" s="17"/>
    </row>
    <row r="7006" spans="3:3" x14ac:dyDescent="0.25">
      <c r="C7006" s="17"/>
    </row>
    <row r="7007" spans="3:3" x14ac:dyDescent="0.25">
      <c r="C7007" s="17"/>
    </row>
    <row r="7008" spans="3:3" x14ac:dyDescent="0.25">
      <c r="C7008" s="17"/>
    </row>
    <row r="7009" spans="3:3" x14ac:dyDescent="0.25">
      <c r="C7009" s="17"/>
    </row>
    <row r="7010" spans="3:3" x14ac:dyDescent="0.25">
      <c r="C7010" s="17"/>
    </row>
    <row r="7011" spans="3:3" x14ac:dyDescent="0.25">
      <c r="C7011" s="17"/>
    </row>
    <row r="7012" spans="3:3" x14ac:dyDescent="0.25">
      <c r="C7012" s="17"/>
    </row>
    <row r="7013" spans="3:3" x14ac:dyDescent="0.25">
      <c r="C7013" s="17"/>
    </row>
    <row r="7014" spans="3:3" x14ac:dyDescent="0.25">
      <c r="C7014" s="17"/>
    </row>
    <row r="7015" spans="3:3" x14ac:dyDescent="0.25">
      <c r="C7015" s="17"/>
    </row>
    <row r="7016" spans="3:3" x14ac:dyDescent="0.25">
      <c r="C7016" s="17"/>
    </row>
    <row r="7017" spans="3:3" x14ac:dyDescent="0.25">
      <c r="C7017" s="17"/>
    </row>
    <row r="7018" spans="3:3" x14ac:dyDescent="0.25">
      <c r="C7018" s="17"/>
    </row>
    <row r="7019" spans="3:3" x14ac:dyDescent="0.25">
      <c r="C7019" s="17"/>
    </row>
    <row r="7020" spans="3:3" x14ac:dyDescent="0.25">
      <c r="C7020" s="17"/>
    </row>
    <row r="7021" spans="3:3" x14ac:dyDescent="0.25">
      <c r="C7021" s="17"/>
    </row>
    <row r="7022" spans="3:3" x14ac:dyDescent="0.25">
      <c r="C7022" s="17"/>
    </row>
    <row r="7023" spans="3:3" x14ac:dyDescent="0.25">
      <c r="C7023" s="17"/>
    </row>
    <row r="7024" spans="3:3" x14ac:dyDescent="0.25">
      <c r="C7024" s="17"/>
    </row>
    <row r="7025" spans="3:3" x14ac:dyDescent="0.25">
      <c r="C7025" s="17"/>
    </row>
    <row r="7026" spans="3:3" x14ac:dyDescent="0.25">
      <c r="C7026" s="17"/>
    </row>
    <row r="7027" spans="3:3" x14ac:dyDescent="0.25">
      <c r="C7027" s="17"/>
    </row>
    <row r="7028" spans="3:3" x14ac:dyDescent="0.25">
      <c r="C7028" s="17"/>
    </row>
    <row r="7029" spans="3:3" x14ac:dyDescent="0.25">
      <c r="C7029" s="17"/>
    </row>
    <row r="7030" spans="3:3" x14ac:dyDescent="0.25">
      <c r="C7030" s="17"/>
    </row>
    <row r="7031" spans="3:3" x14ac:dyDescent="0.25">
      <c r="C7031" s="17"/>
    </row>
    <row r="7032" spans="3:3" x14ac:dyDescent="0.25">
      <c r="C7032" s="17"/>
    </row>
    <row r="7033" spans="3:3" x14ac:dyDescent="0.25">
      <c r="C7033" s="17"/>
    </row>
    <row r="7034" spans="3:3" x14ac:dyDescent="0.25">
      <c r="C7034" s="17"/>
    </row>
    <row r="7035" spans="3:3" x14ac:dyDescent="0.25">
      <c r="C7035" s="17"/>
    </row>
    <row r="7036" spans="3:3" x14ac:dyDescent="0.25">
      <c r="C7036" s="17"/>
    </row>
    <row r="7037" spans="3:3" x14ac:dyDescent="0.25">
      <c r="C7037" s="17"/>
    </row>
    <row r="7038" spans="3:3" x14ac:dyDescent="0.25">
      <c r="C7038" s="17"/>
    </row>
    <row r="7039" spans="3:3" x14ac:dyDescent="0.25">
      <c r="C7039" s="17"/>
    </row>
    <row r="7040" spans="3:3" x14ac:dyDescent="0.25">
      <c r="C7040" s="17"/>
    </row>
    <row r="7041" spans="3:3" x14ac:dyDescent="0.25">
      <c r="C7041" s="17"/>
    </row>
    <row r="7042" spans="3:3" x14ac:dyDescent="0.25">
      <c r="C7042" s="17"/>
    </row>
    <row r="7043" spans="3:3" x14ac:dyDescent="0.25">
      <c r="C7043" s="17"/>
    </row>
    <row r="7044" spans="3:3" x14ac:dyDescent="0.25">
      <c r="C7044" s="17"/>
    </row>
    <row r="7045" spans="3:3" x14ac:dyDescent="0.25">
      <c r="C7045" s="17"/>
    </row>
    <row r="7046" spans="3:3" x14ac:dyDescent="0.25">
      <c r="C7046" s="17"/>
    </row>
    <row r="7047" spans="3:3" x14ac:dyDescent="0.25">
      <c r="C7047" s="17"/>
    </row>
    <row r="7048" spans="3:3" x14ac:dyDescent="0.25">
      <c r="C7048" s="17"/>
    </row>
    <row r="7049" spans="3:3" x14ac:dyDescent="0.25">
      <c r="C7049" s="17"/>
    </row>
    <row r="7050" spans="3:3" x14ac:dyDescent="0.25">
      <c r="C7050" s="17"/>
    </row>
    <row r="7051" spans="3:3" x14ac:dyDescent="0.25">
      <c r="C7051" s="17"/>
    </row>
    <row r="7052" spans="3:3" x14ac:dyDescent="0.25">
      <c r="C7052" s="17"/>
    </row>
    <row r="7053" spans="3:3" x14ac:dyDescent="0.25">
      <c r="C7053" s="17"/>
    </row>
    <row r="7054" spans="3:3" x14ac:dyDescent="0.25">
      <c r="C7054" s="17"/>
    </row>
    <row r="7055" spans="3:3" x14ac:dyDescent="0.25">
      <c r="C7055" s="17"/>
    </row>
    <row r="7056" spans="3:3" x14ac:dyDescent="0.25">
      <c r="C7056" s="17"/>
    </row>
    <row r="7057" spans="3:3" x14ac:dyDescent="0.25">
      <c r="C7057" s="17"/>
    </row>
    <row r="7058" spans="3:3" x14ac:dyDescent="0.25">
      <c r="C7058" s="17"/>
    </row>
    <row r="7059" spans="3:3" x14ac:dyDescent="0.25">
      <c r="C7059" s="17"/>
    </row>
    <row r="7060" spans="3:3" x14ac:dyDescent="0.25">
      <c r="C7060" s="17"/>
    </row>
    <row r="7061" spans="3:3" x14ac:dyDescent="0.25">
      <c r="C7061" s="17"/>
    </row>
    <row r="7062" spans="3:3" x14ac:dyDescent="0.25">
      <c r="C7062" s="17"/>
    </row>
    <row r="7063" spans="3:3" x14ac:dyDescent="0.25">
      <c r="C7063" s="17"/>
    </row>
    <row r="7064" spans="3:3" x14ac:dyDescent="0.25">
      <c r="C7064" s="17"/>
    </row>
    <row r="7065" spans="3:3" x14ac:dyDescent="0.25">
      <c r="C7065" s="17"/>
    </row>
    <row r="7066" spans="3:3" x14ac:dyDescent="0.25">
      <c r="C7066" s="17"/>
    </row>
    <row r="7067" spans="3:3" x14ac:dyDescent="0.25">
      <c r="C7067" s="17"/>
    </row>
    <row r="7068" spans="3:3" x14ac:dyDescent="0.25">
      <c r="C7068" s="17"/>
    </row>
    <row r="7069" spans="3:3" x14ac:dyDescent="0.25">
      <c r="C7069" s="17"/>
    </row>
    <row r="7070" spans="3:3" x14ac:dyDescent="0.25">
      <c r="C7070" s="17"/>
    </row>
    <row r="7071" spans="3:3" x14ac:dyDescent="0.25">
      <c r="C7071" s="17"/>
    </row>
    <row r="7072" spans="3:3" x14ac:dyDescent="0.25">
      <c r="C7072" s="17"/>
    </row>
    <row r="7073" spans="3:3" x14ac:dyDescent="0.25">
      <c r="C7073" s="17"/>
    </row>
    <row r="7074" spans="3:3" x14ac:dyDescent="0.25">
      <c r="C7074" s="17"/>
    </row>
    <row r="7075" spans="3:3" x14ac:dyDescent="0.25">
      <c r="C7075" s="17"/>
    </row>
    <row r="7076" spans="3:3" x14ac:dyDescent="0.25">
      <c r="C7076" s="17"/>
    </row>
    <row r="7077" spans="3:3" x14ac:dyDescent="0.25">
      <c r="C7077" s="17"/>
    </row>
    <row r="7078" spans="3:3" x14ac:dyDescent="0.25">
      <c r="C7078" s="17"/>
    </row>
    <row r="7079" spans="3:3" x14ac:dyDescent="0.25">
      <c r="C7079" s="17"/>
    </row>
    <row r="7080" spans="3:3" x14ac:dyDescent="0.25">
      <c r="C7080" s="17"/>
    </row>
    <row r="7081" spans="3:3" x14ac:dyDescent="0.25">
      <c r="C7081" s="17"/>
    </row>
    <row r="7082" spans="3:3" x14ac:dyDescent="0.25">
      <c r="C7082" s="17"/>
    </row>
    <row r="7083" spans="3:3" x14ac:dyDescent="0.25">
      <c r="C7083" s="17"/>
    </row>
    <row r="7084" spans="3:3" x14ac:dyDescent="0.25">
      <c r="C7084" s="17"/>
    </row>
    <row r="7085" spans="3:3" x14ac:dyDescent="0.25">
      <c r="C7085" s="17"/>
    </row>
    <row r="7086" spans="3:3" x14ac:dyDescent="0.25">
      <c r="C7086" s="17"/>
    </row>
    <row r="7087" spans="3:3" x14ac:dyDescent="0.25">
      <c r="C7087" s="17"/>
    </row>
    <row r="7088" spans="3:3" x14ac:dyDescent="0.25">
      <c r="C7088" s="17"/>
    </row>
    <row r="7089" spans="3:3" x14ac:dyDescent="0.25">
      <c r="C7089" s="17"/>
    </row>
    <row r="7090" spans="3:3" x14ac:dyDescent="0.25">
      <c r="C7090" s="17"/>
    </row>
    <row r="7091" spans="3:3" x14ac:dyDescent="0.25">
      <c r="C7091" s="17"/>
    </row>
    <row r="7092" spans="3:3" x14ac:dyDescent="0.25">
      <c r="C7092" s="17"/>
    </row>
    <row r="7093" spans="3:3" x14ac:dyDescent="0.25">
      <c r="C7093" s="17"/>
    </row>
    <row r="7094" spans="3:3" x14ac:dyDescent="0.25">
      <c r="C7094" s="17"/>
    </row>
    <row r="7095" spans="3:3" x14ac:dyDescent="0.25">
      <c r="C7095" s="17"/>
    </row>
    <row r="7096" spans="3:3" x14ac:dyDescent="0.25">
      <c r="C7096" s="17"/>
    </row>
    <row r="7097" spans="3:3" x14ac:dyDescent="0.25">
      <c r="C7097" s="17"/>
    </row>
    <row r="7098" spans="3:3" x14ac:dyDescent="0.25">
      <c r="C7098" s="17"/>
    </row>
    <row r="7099" spans="3:3" x14ac:dyDescent="0.25">
      <c r="C7099" s="17"/>
    </row>
    <row r="7100" spans="3:3" x14ac:dyDescent="0.25">
      <c r="C7100" s="17"/>
    </row>
    <row r="7101" spans="3:3" x14ac:dyDescent="0.25">
      <c r="C7101" s="17"/>
    </row>
    <row r="7102" spans="3:3" x14ac:dyDescent="0.25">
      <c r="C7102" s="17"/>
    </row>
    <row r="7103" spans="3:3" x14ac:dyDescent="0.25">
      <c r="C7103" s="17"/>
    </row>
    <row r="7104" spans="3:3" x14ac:dyDescent="0.25">
      <c r="C7104" s="17"/>
    </row>
    <row r="7105" spans="3:3" x14ac:dyDescent="0.25">
      <c r="C7105" s="17"/>
    </row>
    <row r="7106" spans="3:3" x14ac:dyDescent="0.25">
      <c r="C7106" s="17"/>
    </row>
    <row r="7107" spans="3:3" x14ac:dyDescent="0.25">
      <c r="C7107" s="17"/>
    </row>
    <row r="7108" spans="3:3" x14ac:dyDescent="0.25">
      <c r="C7108" s="17"/>
    </row>
    <row r="7109" spans="3:3" x14ac:dyDescent="0.25">
      <c r="C7109" s="17"/>
    </row>
    <row r="7110" spans="3:3" x14ac:dyDescent="0.25">
      <c r="C7110" s="17"/>
    </row>
    <row r="7111" spans="3:3" x14ac:dyDescent="0.25">
      <c r="C7111" s="17"/>
    </row>
    <row r="7112" spans="3:3" x14ac:dyDescent="0.25">
      <c r="C7112" s="17"/>
    </row>
    <row r="7113" spans="3:3" x14ac:dyDescent="0.25">
      <c r="C7113" s="17"/>
    </row>
    <row r="7114" spans="3:3" x14ac:dyDescent="0.25">
      <c r="C7114" s="17"/>
    </row>
    <row r="7115" spans="3:3" x14ac:dyDescent="0.25">
      <c r="C7115" s="17"/>
    </row>
    <row r="7116" spans="3:3" x14ac:dyDescent="0.25">
      <c r="C7116" s="17"/>
    </row>
    <row r="7117" spans="3:3" x14ac:dyDescent="0.25">
      <c r="C7117" s="17"/>
    </row>
    <row r="7118" spans="3:3" x14ac:dyDescent="0.25">
      <c r="C7118" s="17"/>
    </row>
    <row r="7119" spans="3:3" x14ac:dyDescent="0.25">
      <c r="C7119" s="17"/>
    </row>
    <row r="7120" spans="3:3" x14ac:dyDescent="0.25">
      <c r="C7120" s="17"/>
    </row>
    <row r="7121" spans="3:3" x14ac:dyDescent="0.25">
      <c r="C7121" s="17"/>
    </row>
    <row r="7122" spans="3:3" x14ac:dyDescent="0.25">
      <c r="C7122" s="17"/>
    </row>
    <row r="7123" spans="3:3" x14ac:dyDescent="0.25">
      <c r="C7123" s="17"/>
    </row>
    <row r="7124" spans="3:3" x14ac:dyDescent="0.25">
      <c r="C7124" s="17"/>
    </row>
    <row r="7125" spans="3:3" x14ac:dyDescent="0.25">
      <c r="C7125" s="17"/>
    </row>
    <row r="7126" spans="3:3" x14ac:dyDescent="0.25">
      <c r="C7126" s="17"/>
    </row>
    <row r="7127" spans="3:3" x14ac:dyDescent="0.25">
      <c r="C7127" s="17"/>
    </row>
    <row r="7128" spans="3:3" x14ac:dyDescent="0.25">
      <c r="C7128" s="17"/>
    </row>
    <row r="7129" spans="3:3" x14ac:dyDescent="0.25">
      <c r="C7129" s="17"/>
    </row>
    <row r="7130" spans="3:3" x14ac:dyDescent="0.25">
      <c r="C7130" s="17"/>
    </row>
    <row r="7131" spans="3:3" x14ac:dyDescent="0.25">
      <c r="C7131" s="17"/>
    </row>
    <row r="7132" spans="3:3" x14ac:dyDescent="0.25">
      <c r="C7132" s="17"/>
    </row>
    <row r="7133" spans="3:3" x14ac:dyDescent="0.25">
      <c r="C7133" s="17"/>
    </row>
    <row r="7134" spans="3:3" x14ac:dyDescent="0.25">
      <c r="C7134" s="17"/>
    </row>
    <row r="7135" spans="3:3" x14ac:dyDescent="0.25">
      <c r="C7135" s="17"/>
    </row>
    <row r="7136" spans="3:3" x14ac:dyDescent="0.25">
      <c r="C7136" s="17"/>
    </row>
    <row r="7137" spans="3:3" x14ac:dyDescent="0.25">
      <c r="C7137" s="17"/>
    </row>
    <row r="7138" spans="3:3" x14ac:dyDescent="0.25">
      <c r="C7138" s="17"/>
    </row>
    <row r="7139" spans="3:3" x14ac:dyDescent="0.25">
      <c r="C7139" s="17"/>
    </row>
    <row r="7140" spans="3:3" x14ac:dyDescent="0.25">
      <c r="C7140" s="17"/>
    </row>
    <row r="7141" spans="3:3" x14ac:dyDescent="0.25">
      <c r="C7141" s="17"/>
    </row>
    <row r="7142" spans="3:3" x14ac:dyDescent="0.25">
      <c r="C7142" s="17"/>
    </row>
    <row r="7143" spans="3:3" x14ac:dyDescent="0.25">
      <c r="C7143" s="17"/>
    </row>
    <row r="7144" spans="3:3" x14ac:dyDescent="0.25">
      <c r="C7144" s="17"/>
    </row>
    <row r="7145" spans="3:3" x14ac:dyDescent="0.25">
      <c r="C7145" s="17"/>
    </row>
    <row r="7146" spans="3:3" x14ac:dyDescent="0.25">
      <c r="C7146" s="17"/>
    </row>
    <row r="7147" spans="3:3" x14ac:dyDescent="0.25">
      <c r="C7147" s="17"/>
    </row>
    <row r="7148" spans="3:3" x14ac:dyDescent="0.25">
      <c r="C7148" s="17"/>
    </row>
    <row r="7149" spans="3:3" x14ac:dyDescent="0.25">
      <c r="C7149" s="17"/>
    </row>
    <row r="7150" spans="3:3" x14ac:dyDescent="0.25">
      <c r="C7150" s="17"/>
    </row>
    <row r="7151" spans="3:3" x14ac:dyDescent="0.25">
      <c r="C7151" s="17"/>
    </row>
    <row r="7152" spans="3:3" x14ac:dyDescent="0.25">
      <c r="C7152" s="17"/>
    </row>
    <row r="7153" spans="3:3" x14ac:dyDescent="0.25">
      <c r="C7153" s="17"/>
    </row>
    <row r="7154" spans="3:3" x14ac:dyDescent="0.25">
      <c r="C7154" s="17"/>
    </row>
    <row r="7155" spans="3:3" x14ac:dyDescent="0.25">
      <c r="C7155" s="17"/>
    </row>
    <row r="7156" spans="3:3" x14ac:dyDescent="0.25">
      <c r="C7156" s="17"/>
    </row>
    <row r="7157" spans="3:3" x14ac:dyDescent="0.25">
      <c r="C7157" s="17"/>
    </row>
    <row r="7158" spans="3:3" x14ac:dyDescent="0.25">
      <c r="C7158" s="17"/>
    </row>
    <row r="7159" spans="3:3" x14ac:dyDescent="0.25">
      <c r="C7159" s="17"/>
    </row>
    <row r="7160" spans="3:3" x14ac:dyDescent="0.25">
      <c r="C7160" s="17"/>
    </row>
    <row r="7161" spans="3:3" x14ac:dyDescent="0.25">
      <c r="C7161" s="17"/>
    </row>
    <row r="7162" spans="3:3" x14ac:dyDescent="0.25">
      <c r="C7162" s="17"/>
    </row>
    <row r="7163" spans="3:3" x14ac:dyDescent="0.25">
      <c r="C7163" s="17"/>
    </row>
    <row r="7164" spans="3:3" x14ac:dyDescent="0.25">
      <c r="C7164" s="17"/>
    </row>
    <row r="7165" spans="3:3" x14ac:dyDescent="0.25">
      <c r="C7165" s="17"/>
    </row>
    <row r="7166" spans="3:3" x14ac:dyDescent="0.25">
      <c r="C7166" s="17"/>
    </row>
    <row r="7167" spans="3:3" x14ac:dyDescent="0.25">
      <c r="C7167" s="17"/>
    </row>
    <row r="7168" spans="3:3" x14ac:dyDescent="0.25">
      <c r="C7168" s="17"/>
    </row>
    <row r="7169" spans="3:3" x14ac:dyDescent="0.25">
      <c r="C7169" s="17"/>
    </row>
    <row r="7170" spans="3:3" x14ac:dyDescent="0.25">
      <c r="C7170" s="17"/>
    </row>
    <row r="7171" spans="3:3" x14ac:dyDescent="0.25">
      <c r="C7171" s="17"/>
    </row>
    <row r="7172" spans="3:3" x14ac:dyDescent="0.25">
      <c r="C7172" s="17"/>
    </row>
    <row r="7173" spans="3:3" x14ac:dyDescent="0.25">
      <c r="C7173" s="17"/>
    </row>
    <row r="7174" spans="3:3" x14ac:dyDescent="0.25">
      <c r="C7174" s="17"/>
    </row>
    <row r="7175" spans="3:3" x14ac:dyDescent="0.25">
      <c r="C7175" s="17"/>
    </row>
    <row r="7176" spans="3:3" x14ac:dyDescent="0.25">
      <c r="C7176" s="17"/>
    </row>
    <row r="7177" spans="3:3" x14ac:dyDescent="0.25">
      <c r="C7177" s="17"/>
    </row>
    <row r="7178" spans="3:3" x14ac:dyDescent="0.25">
      <c r="C7178" s="17"/>
    </row>
    <row r="7179" spans="3:3" x14ac:dyDescent="0.25">
      <c r="C7179" s="17"/>
    </row>
    <row r="7180" spans="3:3" x14ac:dyDescent="0.25">
      <c r="C7180" s="17"/>
    </row>
    <row r="7181" spans="3:3" x14ac:dyDescent="0.25">
      <c r="C7181" s="17"/>
    </row>
    <row r="7182" spans="3:3" x14ac:dyDescent="0.25">
      <c r="C7182" s="17"/>
    </row>
    <row r="7183" spans="3:3" x14ac:dyDescent="0.25">
      <c r="C7183" s="17"/>
    </row>
    <row r="7184" spans="3:3" x14ac:dyDescent="0.25">
      <c r="C7184" s="17"/>
    </row>
    <row r="7185" spans="3:3" x14ac:dyDescent="0.25">
      <c r="C7185" s="17"/>
    </row>
    <row r="7186" spans="3:3" x14ac:dyDescent="0.25">
      <c r="C7186" s="17"/>
    </row>
    <row r="7187" spans="3:3" x14ac:dyDescent="0.25">
      <c r="C7187" s="17"/>
    </row>
    <row r="7188" spans="3:3" x14ac:dyDescent="0.25">
      <c r="C7188" s="17"/>
    </row>
    <row r="7189" spans="3:3" x14ac:dyDescent="0.25">
      <c r="C7189" s="17"/>
    </row>
    <row r="7190" spans="3:3" x14ac:dyDescent="0.25">
      <c r="C7190" s="17"/>
    </row>
    <row r="7191" spans="3:3" x14ac:dyDescent="0.25">
      <c r="C7191" s="17"/>
    </row>
    <row r="7192" spans="3:3" x14ac:dyDescent="0.25">
      <c r="C7192" s="17"/>
    </row>
    <row r="7193" spans="3:3" x14ac:dyDescent="0.25">
      <c r="C7193" s="17"/>
    </row>
    <row r="7194" spans="3:3" x14ac:dyDescent="0.25">
      <c r="C7194" s="17"/>
    </row>
    <row r="7195" spans="3:3" x14ac:dyDescent="0.25">
      <c r="C7195" s="17"/>
    </row>
    <row r="7196" spans="3:3" x14ac:dyDescent="0.25">
      <c r="C7196" s="17"/>
    </row>
    <row r="7197" spans="3:3" x14ac:dyDescent="0.25">
      <c r="C7197" s="17"/>
    </row>
    <row r="7198" spans="3:3" x14ac:dyDescent="0.25">
      <c r="C7198" s="17"/>
    </row>
    <row r="7199" spans="3:3" x14ac:dyDescent="0.25">
      <c r="C7199" s="17"/>
    </row>
    <row r="7200" spans="3:3" x14ac:dyDescent="0.25">
      <c r="C7200" s="17"/>
    </row>
    <row r="7201" spans="3:3" x14ac:dyDescent="0.25">
      <c r="C7201" s="17"/>
    </row>
    <row r="7202" spans="3:3" x14ac:dyDescent="0.25">
      <c r="C7202" s="17"/>
    </row>
    <row r="7203" spans="3:3" x14ac:dyDescent="0.25">
      <c r="C7203" s="17"/>
    </row>
    <row r="7204" spans="3:3" x14ac:dyDescent="0.25">
      <c r="C7204" s="17"/>
    </row>
    <row r="7205" spans="3:3" x14ac:dyDescent="0.25">
      <c r="C7205" s="17"/>
    </row>
    <row r="7206" spans="3:3" x14ac:dyDescent="0.25">
      <c r="C7206" s="17"/>
    </row>
    <row r="7207" spans="3:3" x14ac:dyDescent="0.25">
      <c r="C7207" s="17"/>
    </row>
    <row r="7208" spans="3:3" x14ac:dyDescent="0.25">
      <c r="C7208" s="17"/>
    </row>
    <row r="7209" spans="3:3" x14ac:dyDescent="0.25">
      <c r="C7209" s="17"/>
    </row>
    <row r="7210" spans="3:3" x14ac:dyDescent="0.25">
      <c r="C7210" s="17"/>
    </row>
    <row r="7211" spans="3:3" x14ac:dyDescent="0.25">
      <c r="C7211" s="17"/>
    </row>
    <row r="7212" spans="3:3" x14ac:dyDescent="0.25">
      <c r="C7212" s="17"/>
    </row>
    <row r="7213" spans="3:3" x14ac:dyDescent="0.25">
      <c r="C7213" s="17"/>
    </row>
    <row r="7214" spans="3:3" x14ac:dyDescent="0.25">
      <c r="C7214" s="17"/>
    </row>
    <row r="7215" spans="3:3" x14ac:dyDescent="0.25">
      <c r="C7215" s="17"/>
    </row>
    <row r="7216" spans="3:3" x14ac:dyDescent="0.25">
      <c r="C7216" s="17"/>
    </row>
    <row r="7217" spans="3:3" x14ac:dyDescent="0.25">
      <c r="C7217" s="17"/>
    </row>
    <row r="7218" spans="3:3" x14ac:dyDescent="0.25">
      <c r="C7218" s="17"/>
    </row>
    <row r="7219" spans="3:3" x14ac:dyDescent="0.25">
      <c r="C7219" s="17"/>
    </row>
    <row r="7220" spans="3:3" x14ac:dyDescent="0.25">
      <c r="C7220" s="17"/>
    </row>
    <row r="7221" spans="3:3" x14ac:dyDescent="0.25">
      <c r="C7221" s="17"/>
    </row>
    <row r="7222" spans="3:3" x14ac:dyDescent="0.25">
      <c r="C7222" s="17"/>
    </row>
    <row r="7223" spans="3:3" x14ac:dyDescent="0.25">
      <c r="C7223" s="17"/>
    </row>
    <row r="7224" spans="3:3" x14ac:dyDescent="0.25">
      <c r="C7224" s="17"/>
    </row>
    <row r="7225" spans="3:3" x14ac:dyDescent="0.25">
      <c r="C7225" s="17"/>
    </row>
    <row r="7226" spans="3:3" x14ac:dyDescent="0.25">
      <c r="C7226" s="17"/>
    </row>
    <row r="7227" spans="3:3" x14ac:dyDescent="0.25">
      <c r="C7227" s="17"/>
    </row>
    <row r="7228" spans="3:3" x14ac:dyDescent="0.25">
      <c r="C7228" s="17"/>
    </row>
    <row r="7229" spans="3:3" x14ac:dyDescent="0.25">
      <c r="C7229" s="17"/>
    </row>
    <row r="7230" spans="3:3" x14ac:dyDescent="0.25">
      <c r="C7230" s="17"/>
    </row>
    <row r="7231" spans="3:3" x14ac:dyDescent="0.25">
      <c r="C7231" s="17"/>
    </row>
    <row r="7232" spans="3:3" x14ac:dyDescent="0.25">
      <c r="C7232" s="17"/>
    </row>
    <row r="7233" spans="3:3" x14ac:dyDescent="0.25">
      <c r="C7233" s="17"/>
    </row>
    <row r="7234" spans="3:3" x14ac:dyDescent="0.25">
      <c r="C7234" s="17"/>
    </row>
    <row r="7235" spans="3:3" x14ac:dyDescent="0.25">
      <c r="C7235" s="17"/>
    </row>
    <row r="7236" spans="3:3" x14ac:dyDescent="0.25">
      <c r="C7236" s="17"/>
    </row>
    <row r="7237" spans="3:3" x14ac:dyDescent="0.25">
      <c r="C7237" s="17"/>
    </row>
    <row r="7238" spans="3:3" x14ac:dyDescent="0.25">
      <c r="C7238" s="17"/>
    </row>
    <row r="7239" spans="3:3" x14ac:dyDescent="0.25">
      <c r="C7239" s="17"/>
    </row>
    <row r="7240" spans="3:3" x14ac:dyDescent="0.25">
      <c r="C7240" s="17"/>
    </row>
    <row r="7241" spans="3:3" x14ac:dyDescent="0.25">
      <c r="C7241" s="17"/>
    </row>
    <row r="7242" spans="3:3" x14ac:dyDescent="0.25">
      <c r="C7242" s="17"/>
    </row>
    <row r="7243" spans="3:3" x14ac:dyDescent="0.25">
      <c r="C7243" s="17"/>
    </row>
    <row r="7244" spans="3:3" x14ac:dyDescent="0.25">
      <c r="C7244" s="17"/>
    </row>
    <row r="7245" spans="3:3" x14ac:dyDescent="0.25">
      <c r="C7245" s="17"/>
    </row>
    <row r="7246" spans="3:3" x14ac:dyDescent="0.25">
      <c r="C7246" s="17"/>
    </row>
    <row r="7247" spans="3:3" x14ac:dyDescent="0.25">
      <c r="C7247" s="17"/>
    </row>
    <row r="7248" spans="3:3" x14ac:dyDescent="0.25">
      <c r="C7248" s="17"/>
    </row>
    <row r="7249" spans="3:3" x14ac:dyDescent="0.25">
      <c r="C7249" s="17"/>
    </row>
    <row r="7250" spans="3:3" x14ac:dyDescent="0.25">
      <c r="C7250" s="17"/>
    </row>
    <row r="7251" spans="3:3" x14ac:dyDescent="0.25">
      <c r="C7251" s="17"/>
    </row>
    <row r="7252" spans="3:3" x14ac:dyDescent="0.25">
      <c r="C7252" s="17"/>
    </row>
    <row r="7253" spans="3:3" x14ac:dyDescent="0.25">
      <c r="C7253" s="17"/>
    </row>
    <row r="7254" spans="3:3" x14ac:dyDescent="0.25">
      <c r="C7254" s="17"/>
    </row>
    <row r="7255" spans="3:3" x14ac:dyDescent="0.25">
      <c r="C7255" s="17"/>
    </row>
    <row r="7256" spans="3:3" x14ac:dyDescent="0.25">
      <c r="C7256" s="17"/>
    </row>
    <row r="7257" spans="3:3" x14ac:dyDescent="0.25">
      <c r="C7257" s="17"/>
    </row>
    <row r="7258" spans="3:3" x14ac:dyDescent="0.25">
      <c r="C7258" s="17"/>
    </row>
    <row r="7259" spans="3:3" x14ac:dyDescent="0.25">
      <c r="C7259" s="17"/>
    </row>
    <row r="7260" spans="3:3" x14ac:dyDescent="0.25">
      <c r="C7260" s="17"/>
    </row>
    <row r="7261" spans="3:3" x14ac:dyDescent="0.25">
      <c r="C7261" s="17"/>
    </row>
    <row r="7262" spans="3:3" x14ac:dyDescent="0.25">
      <c r="C7262" s="17"/>
    </row>
    <row r="7263" spans="3:3" x14ac:dyDescent="0.25">
      <c r="C7263" s="17"/>
    </row>
    <row r="7264" spans="3:3" x14ac:dyDescent="0.25">
      <c r="C7264" s="17"/>
    </row>
    <row r="7265" spans="3:3" x14ac:dyDescent="0.25">
      <c r="C7265" s="17"/>
    </row>
    <row r="7266" spans="3:3" x14ac:dyDescent="0.25">
      <c r="C7266" s="17"/>
    </row>
    <row r="7267" spans="3:3" x14ac:dyDescent="0.25">
      <c r="C7267" s="17"/>
    </row>
    <row r="7268" spans="3:3" x14ac:dyDescent="0.25">
      <c r="C7268" s="17"/>
    </row>
    <row r="7269" spans="3:3" x14ac:dyDescent="0.25">
      <c r="C7269" s="17"/>
    </row>
    <row r="7270" spans="3:3" x14ac:dyDescent="0.25">
      <c r="C7270" s="17"/>
    </row>
    <row r="7271" spans="3:3" x14ac:dyDescent="0.25">
      <c r="C7271" s="17"/>
    </row>
    <row r="7272" spans="3:3" x14ac:dyDescent="0.25">
      <c r="C7272" s="17"/>
    </row>
    <row r="7273" spans="3:3" x14ac:dyDescent="0.25">
      <c r="C7273" s="17"/>
    </row>
    <row r="7274" spans="3:3" x14ac:dyDescent="0.25">
      <c r="C7274" s="17"/>
    </row>
    <row r="7275" spans="3:3" x14ac:dyDescent="0.25">
      <c r="C7275" s="17"/>
    </row>
    <row r="7276" spans="3:3" x14ac:dyDescent="0.25">
      <c r="C7276" s="17"/>
    </row>
    <row r="7277" spans="3:3" x14ac:dyDescent="0.25">
      <c r="C7277" s="17"/>
    </row>
    <row r="7278" spans="3:3" x14ac:dyDescent="0.25">
      <c r="C7278" s="17"/>
    </row>
    <row r="7279" spans="3:3" x14ac:dyDescent="0.25">
      <c r="C7279" s="17"/>
    </row>
    <row r="7280" spans="3:3" x14ac:dyDescent="0.25">
      <c r="C7280" s="17"/>
    </row>
    <row r="7281" spans="3:3" x14ac:dyDescent="0.25">
      <c r="C7281" s="17"/>
    </row>
    <row r="7282" spans="3:3" x14ac:dyDescent="0.25">
      <c r="C7282" s="17"/>
    </row>
    <row r="7283" spans="3:3" x14ac:dyDescent="0.25">
      <c r="C7283" s="17"/>
    </row>
    <row r="7284" spans="3:3" x14ac:dyDescent="0.25">
      <c r="C7284" s="17"/>
    </row>
    <row r="7285" spans="3:3" x14ac:dyDescent="0.25">
      <c r="C7285" s="17"/>
    </row>
    <row r="7286" spans="3:3" x14ac:dyDescent="0.25">
      <c r="C7286" s="17"/>
    </row>
    <row r="7287" spans="3:3" x14ac:dyDescent="0.25">
      <c r="C7287" s="17"/>
    </row>
    <row r="7288" spans="3:3" x14ac:dyDescent="0.25">
      <c r="C7288" s="17"/>
    </row>
    <row r="7289" spans="3:3" x14ac:dyDescent="0.25">
      <c r="C7289" s="17"/>
    </row>
    <row r="7290" spans="3:3" x14ac:dyDescent="0.25">
      <c r="C7290" s="17"/>
    </row>
    <row r="7291" spans="3:3" x14ac:dyDescent="0.25">
      <c r="C7291" s="17"/>
    </row>
    <row r="7292" spans="3:3" x14ac:dyDescent="0.25">
      <c r="C7292" s="17"/>
    </row>
    <row r="7293" spans="3:3" x14ac:dyDescent="0.25">
      <c r="C7293" s="17"/>
    </row>
    <row r="7294" spans="3:3" x14ac:dyDescent="0.25">
      <c r="C7294" s="17"/>
    </row>
    <row r="7295" spans="3:3" x14ac:dyDescent="0.25">
      <c r="C7295" s="17"/>
    </row>
    <row r="7296" spans="3:3" x14ac:dyDescent="0.25">
      <c r="C7296" s="17"/>
    </row>
    <row r="7297" spans="3:3" x14ac:dyDescent="0.25">
      <c r="C7297" s="17"/>
    </row>
    <row r="7298" spans="3:3" x14ac:dyDescent="0.25">
      <c r="C7298" s="17"/>
    </row>
    <row r="7299" spans="3:3" x14ac:dyDescent="0.25">
      <c r="C7299" s="17"/>
    </row>
    <row r="7300" spans="3:3" x14ac:dyDescent="0.25">
      <c r="C7300" s="17"/>
    </row>
    <row r="7301" spans="3:3" x14ac:dyDescent="0.25">
      <c r="C7301" s="17"/>
    </row>
    <row r="7302" spans="3:3" x14ac:dyDescent="0.25">
      <c r="C7302" s="17"/>
    </row>
    <row r="7303" spans="3:3" x14ac:dyDescent="0.25">
      <c r="C7303" s="17"/>
    </row>
    <row r="7304" spans="3:3" x14ac:dyDescent="0.25">
      <c r="C7304" s="17"/>
    </row>
    <row r="7305" spans="3:3" x14ac:dyDescent="0.25">
      <c r="C7305" s="17"/>
    </row>
    <row r="7306" spans="3:3" x14ac:dyDescent="0.25">
      <c r="C7306" s="17"/>
    </row>
    <row r="7307" spans="3:3" x14ac:dyDescent="0.25">
      <c r="C7307" s="17"/>
    </row>
    <row r="7308" spans="3:3" x14ac:dyDescent="0.25">
      <c r="C7308" s="17"/>
    </row>
    <row r="7309" spans="3:3" x14ac:dyDescent="0.25">
      <c r="C7309" s="17"/>
    </row>
    <row r="7310" spans="3:3" x14ac:dyDescent="0.25">
      <c r="C7310" s="17"/>
    </row>
    <row r="7311" spans="3:3" x14ac:dyDescent="0.25">
      <c r="C7311" s="17"/>
    </row>
    <row r="7312" spans="3:3" x14ac:dyDescent="0.25">
      <c r="C7312" s="17"/>
    </row>
    <row r="7313" spans="3:3" x14ac:dyDescent="0.25">
      <c r="C7313" s="17"/>
    </row>
    <row r="7314" spans="3:3" x14ac:dyDescent="0.25">
      <c r="C7314" s="17"/>
    </row>
    <row r="7315" spans="3:3" x14ac:dyDescent="0.25">
      <c r="C7315" s="17"/>
    </row>
    <row r="7316" spans="3:3" x14ac:dyDescent="0.25">
      <c r="C7316" s="17"/>
    </row>
    <row r="7317" spans="3:3" x14ac:dyDescent="0.25">
      <c r="C7317" s="17"/>
    </row>
    <row r="7318" spans="3:3" x14ac:dyDescent="0.25">
      <c r="C7318" s="17"/>
    </row>
    <row r="7319" spans="3:3" x14ac:dyDescent="0.25">
      <c r="C7319" s="17"/>
    </row>
    <row r="7320" spans="3:3" x14ac:dyDescent="0.25">
      <c r="C7320" s="17"/>
    </row>
    <row r="7321" spans="3:3" x14ac:dyDescent="0.25">
      <c r="C7321" s="17"/>
    </row>
    <row r="7322" spans="3:3" x14ac:dyDescent="0.25">
      <c r="C7322" s="17"/>
    </row>
    <row r="7323" spans="3:3" x14ac:dyDescent="0.25">
      <c r="C7323" s="17"/>
    </row>
    <row r="7324" spans="3:3" x14ac:dyDescent="0.25">
      <c r="C7324" s="17"/>
    </row>
    <row r="7325" spans="3:3" x14ac:dyDescent="0.25">
      <c r="C7325" s="17"/>
    </row>
    <row r="7326" spans="3:3" x14ac:dyDescent="0.25">
      <c r="C7326" s="17"/>
    </row>
    <row r="7327" spans="3:3" x14ac:dyDescent="0.25">
      <c r="C7327" s="17"/>
    </row>
    <row r="7328" spans="3:3" x14ac:dyDescent="0.25">
      <c r="C7328" s="17"/>
    </row>
    <row r="7329" spans="3:3" x14ac:dyDescent="0.25">
      <c r="C7329" s="17"/>
    </row>
    <row r="7330" spans="3:3" x14ac:dyDescent="0.25">
      <c r="C7330" s="17"/>
    </row>
    <row r="7331" spans="3:3" x14ac:dyDescent="0.25">
      <c r="C7331" s="17"/>
    </row>
    <row r="7332" spans="3:3" x14ac:dyDescent="0.25">
      <c r="C7332" s="17"/>
    </row>
    <row r="7333" spans="3:3" x14ac:dyDescent="0.25">
      <c r="C7333" s="17"/>
    </row>
    <row r="7334" spans="3:3" x14ac:dyDescent="0.25">
      <c r="C7334" s="17"/>
    </row>
    <row r="7335" spans="3:3" x14ac:dyDescent="0.25">
      <c r="C7335" s="17"/>
    </row>
    <row r="7336" spans="3:3" x14ac:dyDescent="0.25">
      <c r="C7336" s="17"/>
    </row>
    <row r="7337" spans="3:3" x14ac:dyDescent="0.25">
      <c r="C7337" s="17"/>
    </row>
    <row r="7338" spans="3:3" x14ac:dyDescent="0.25">
      <c r="C7338" s="17"/>
    </row>
    <row r="7339" spans="3:3" x14ac:dyDescent="0.25">
      <c r="C7339" s="17"/>
    </row>
    <row r="7340" spans="3:3" x14ac:dyDescent="0.25">
      <c r="C7340" s="17"/>
    </row>
    <row r="7341" spans="3:3" x14ac:dyDescent="0.25">
      <c r="C7341" s="17"/>
    </row>
    <row r="7342" spans="3:3" x14ac:dyDescent="0.25">
      <c r="C7342" s="17"/>
    </row>
    <row r="7343" spans="3:3" x14ac:dyDescent="0.25">
      <c r="C7343" s="17"/>
    </row>
    <row r="7344" spans="3:3" x14ac:dyDescent="0.25">
      <c r="C7344" s="17"/>
    </row>
    <row r="7345" spans="3:3" x14ac:dyDescent="0.25">
      <c r="C7345" s="17"/>
    </row>
    <row r="7346" spans="3:3" x14ac:dyDescent="0.25">
      <c r="C7346" s="17"/>
    </row>
    <row r="7347" spans="3:3" x14ac:dyDescent="0.25">
      <c r="C7347" s="17"/>
    </row>
    <row r="7348" spans="3:3" x14ac:dyDescent="0.25">
      <c r="C7348" s="17"/>
    </row>
    <row r="7349" spans="3:3" x14ac:dyDescent="0.25">
      <c r="C7349" s="17"/>
    </row>
    <row r="7350" spans="3:3" x14ac:dyDescent="0.25">
      <c r="C7350" s="17"/>
    </row>
    <row r="7351" spans="3:3" x14ac:dyDescent="0.25">
      <c r="C7351" s="17"/>
    </row>
    <row r="7352" spans="3:3" x14ac:dyDescent="0.25">
      <c r="C7352" s="17"/>
    </row>
    <row r="7353" spans="3:3" x14ac:dyDescent="0.25">
      <c r="C7353" s="17"/>
    </row>
    <row r="7354" spans="3:3" x14ac:dyDescent="0.25">
      <c r="C7354" s="17"/>
    </row>
    <row r="7355" spans="3:3" x14ac:dyDescent="0.25">
      <c r="C7355" s="17"/>
    </row>
    <row r="7356" spans="3:3" x14ac:dyDescent="0.25">
      <c r="C7356" s="17"/>
    </row>
    <row r="7357" spans="3:3" x14ac:dyDescent="0.25">
      <c r="C7357" s="17"/>
    </row>
    <row r="7358" spans="3:3" x14ac:dyDescent="0.25">
      <c r="C7358" s="17"/>
    </row>
    <row r="7359" spans="3:3" x14ac:dyDescent="0.25">
      <c r="C7359" s="17"/>
    </row>
    <row r="7360" spans="3:3" x14ac:dyDescent="0.25">
      <c r="C7360" s="17"/>
    </row>
    <row r="7361" spans="3:3" x14ac:dyDescent="0.25">
      <c r="C7361" s="17"/>
    </row>
    <row r="7362" spans="3:3" x14ac:dyDescent="0.25">
      <c r="C7362" s="17"/>
    </row>
    <row r="7363" spans="3:3" x14ac:dyDescent="0.25">
      <c r="C7363" s="17"/>
    </row>
    <row r="7364" spans="3:3" x14ac:dyDescent="0.25">
      <c r="C7364" s="17"/>
    </row>
    <row r="7365" spans="3:3" x14ac:dyDescent="0.25">
      <c r="C7365" s="17"/>
    </row>
    <row r="7366" spans="3:3" x14ac:dyDescent="0.25">
      <c r="C7366" s="17"/>
    </row>
    <row r="7367" spans="3:3" x14ac:dyDescent="0.25">
      <c r="C7367" s="17"/>
    </row>
    <row r="7368" spans="3:3" x14ac:dyDescent="0.25">
      <c r="C7368" s="17"/>
    </row>
    <row r="7369" spans="3:3" x14ac:dyDescent="0.25">
      <c r="C7369" s="17"/>
    </row>
    <row r="7370" spans="3:3" x14ac:dyDescent="0.25">
      <c r="C7370" s="17"/>
    </row>
    <row r="7371" spans="3:3" x14ac:dyDescent="0.25">
      <c r="C7371" s="17"/>
    </row>
    <row r="7372" spans="3:3" x14ac:dyDescent="0.25">
      <c r="C7372" s="17"/>
    </row>
    <row r="7373" spans="3:3" x14ac:dyDescent="0.25">
      <c r="C7373" s="17"/>
    </row>
    <row r="7374" spans="3:3" x14ac:dyDescent="0.25">
      <c r="C7374" s="17"/>
    </row>
    <row r="7375" spans="3:3" x14ac:dyDescent="0.25">
      <c r="C7375" s="17"/>
    </row>
    <row r="7376" spans="3:3" x14ac:dyDescent="0.25">
      <c r="C7376" s="17"/>
    </row>
    <row r="7377" spans="3:3" x14ac:dyDescent="0.25">
      <c r="C7377" s="17"/>
    </row>
    <row r="7378" spans="3:3" x14ac:dyDescent="0.25">
      <c r="C7378" s="17"/>
    </row>
    <row r="7379" spans="3:3" x14ac:dyDescent="0.25">
      <c r="C7379" s="17"/>
    </row>
    <row r="7380" spans="3:3" x14ac:dyDescent="0.25">
      <c r="C7380" s="17"/>
    </row>
    <row r="7381" spans="3:3" x14ac:dyDescent="0.25">
      <c r="C7381" s="17"/>
    </row>
    <row r="7382" spans="3:3" x14ac:dyDescent="0.25">
      <c r="C7382" s="17"/>
    </row>
    <row r="7383" spans="3:3" x14ac:dyDescent="0.25">
      <c r="C7383" s="17"/>
    </row>
    <row r="7384" spans="3:3" x14ac:dyDescent="0.25">
      <c r="C7384" s="17"/>
    </row>
    <row r="7385" spans="3:3" x14ac:dyDescent="0.25">
      <c r="C7385" s="17"/>
    </row>
    <row r="7386" spans="3:3" x14ac:dyDescent="0.25">
      <c r="C7386" s="17"/>
    </row>
    <row r="7387" spans="3:3" x14ac:dyDescent="0.25">
      <c r="C7387" s="17"/>
    </row>
    <row r="7388" spans="3:3" x14ac:dyDescent="0.25">
      <c r="C7388" s="17"/>
    </row>
    <row r="7389" spans="3:3" x14ac:dyDescent="0.25">
      <c r="C7389" s="17"/>
    </row>
    <row r="7390" spans="3:3" x14ac:dyDescent="0.25">
      <c r="C7390" s="17"/>
    </row>
    <row r="7391" spans="3:3" x14ac:dyDescent="0.25">
      <c r="C7391" s="17"/>
    </row>
    <row r="7392" spans="3:3" x14ac:dyDescent="0.25">
      <c r="C7392" s="17"/>
    </row>
    <row r="7393" spans="3:3" x14ac:dyDescent="0.25">
      <c r="C7393" s="17"/>
    </row>
    <row r="7394" spans="3:3" x14ac:dyDescent="0.25">
      <c r="C7394" s="17"/>
    </row>
    <row r="7395" spans="3:3" x14ac:dyDescent="0.25">
      <c r="C7395" s="17"/>
    </row>
    <row r="7396" spans="3:3" x14ac:dyDescent="0.25">
      <c r="C7396" s="17"/>
    </row>
    <row r="7397" spans="3:3" x14ac:dyDescent="0.25">
      <c r="C7397" s="17"/>
    </row>
    <row r="7398" spans="3:3" x14ac:dyDescent="0.25">
      <c r="C7398" s="17"/>
    </row>
    <row r="7399" spans="3:3" x14ac:dyDescent="0.25">
      <c r="C7399" s="17"/>
    </row>
    <row r="7400" spans="3:3" x14ac:dyDescent="0.25">
      <c r="C7400" s="17"/>
    </row>
    <row r="7401" spans="3:3" x14ac:dyDescent="0.25">
      <c r="C7401" s="17"/>
    </row>
    <row r="7402" spans="3:3" x14ac:dyDescent="0.25">
      <c r="C7402" s="17"/>
    </row>
    <row r="7403" spans="3:3" x14ac:dyDescent="0.25">
      <c r="C7403" s="17"/>
    </row>
    <row r="7404" spans="3:3" x14ac:dyDescent="0.25">
      <c r="C7404" s="17"/>
    </row>
    <row r="7405" spans="3:3" x14ac:dyDescent="0.25">
      <c r="C7405" s="17"/>
    </row>
    <row r="7406" spans="3:3" x14ac:dyDescent="0.25">
      <c r="C7406" s="17"/>
    </row>
    <row r="7407" spans="3:3" x14ac:dyDescent="0.25">
      <c r="C7407" s="17"/>
    </row>
    <row r="7408" spans="3:3" x14ac:dyDescent="0.25">
      <c r="C7408" s="17"/>
    </row>
    <row r="7409" spans="3:3" x14ac:dyDescent="0.25">
      <c r="C7409" s="17"/>
    </row>
    <row r="7410" spans="3:3" x14ac:dyDescent="0.25">
      <c r="C7410" s="17"/>
    </row>
    <row r="7411" spans="3:3" x14ac:dyDescent="0.25">
      <c r="C7411" s="17"/>
    </row>
    <row r="7412" spans="3:3" x14ac:dyDescent="0.25">
      <c r="C7412" s="17"/>
    </row>
    <row r="7413" spans="3:3" x14ac:dyDescent="0.25">
      <c r="C7413" s="17"/>
    </row>
    <row r="7414" spans="3:3" x14ac:dyDescent="0.25">
      <c r="C7414" s="17"/>
    </row>
    <row r="7415" spans="3:3" x14ac:dyDescent="0.25">
      <c r="C7415" s="17"/>
    </row>
    <row r="7416" spans="3:3" x14ac:dyDescent="0.25">
      <c r="C7416" s="17"/>
    </row>
    <row r="7417" spans="3:3" x14ac:dyDescent="0.25">
      <c r="C7417" s="17"/>
    </row>
    <row r="7418" spans="3:3" x14ac:dyDescent="0.25">
      <c r="C7418" s="17"/>
    </row>
    <row r="7419" spans="3:3" x14ac:dyDescent="0.25">
      <c r="C7419" s="17"/>
    </row>
    <row r="7420" spans="3:3" x14ac:dyDescent="0.25">
      <c r="C7420" s="17"/>
    </row>
    <row r="7421" spans="3:3" x14ac:dyDescent="0.25">
      <c r="C7421" s="17"/>
    </row>
    <row r="7422" spans="3:3" x14ac:dyDescent="0.25">
      <c r="C7422" s="17"/>
    </row>
    <row r="7423" spans="3:3" x14ac:dyDescent="0.25">
      <c r="C7423" s="17"/>
    </row>
    <row r="7424" spans="3:3" x14ac:dyDescent="0.25">
      <c r="C7424" s="17"/>
    </row>
    <row r="7425" spans="3:3" x14ac:dyDescent="0.25">
      <c r="C7425" s="17"/>
    </row>
    <row r="7426" spans="3:3" x14ac:dyDescent="0.25">
      <c r="C7426" s="17"/>
    </row>
    <row r="7427" spans="3:3" x14ac:dyDescent="0.25">
      <c r="C7427" s="17"/>
    </row>
    <row r="7428" spans="3:3" x14ac:dyDescent="0.25">
      <c r="C7428" s="17"/>
    </row>
    <row r="7429" spans="3:3" x14ac:dyDescent="0.25">
      <c r="C7429" s="17"/>
    </row>
    <row r="7430" spans="3:3" x14ac:dyDescent="0.25">
      <c r="C7430" s="17"/>
    </row>
    <row r="7431" spans="3:3" x14ac:dyDescent="0.25">
      <c r="C7431" s="17"/>
    </row>
    <row r="7432" spans="3:3" x14ac:dyDescent="0.25">
      <c r="C7432" s="17"/>
    </row>
    <row r="7433" spans="3:3" x14ac:dyDescent="0.25">
      <c r="C7433" s="17"/>
    </row>
    <row r="7434" spans="3:3" x14ac:dyDescent="0.25">
      <c r="C7434" s="17"/>
    </row>
    <row r="7435" spans="3:3" x14ac:dyDescent="0.25">
      <c r="C7435" s="17"/>
    </row>
    <row r="7436" spans="3:3" x14ac:dyDescent="0.25">
      <c r="C7436" s="17"/>
    </row>
    <row r="7437" spans="3:3" x14ac:dyDescent="0.25">
      <c r="C7437" s="17"/>
    </row>
    <row r="7438" spans="3:3" x14ac:dyDescent="0.25">
      <c r="C7438" s="17"/>
    </row>
    <row r="7439" spans="3:3" x14ac:dyDescent="0.25">
      <c r="C7439" s="17"/>
    </row>
    <row r="7440" spans="3:3" x14ac:dyDescent="0.25">
      <c r="C7440" s="17"/>
    </row>
    <row r="7441" spans="3:3" x14ac:dyDescent="0.25">
      <c r="C7441" s="17"/>
    </row>
    <row r="7442" spans="3:3" x14ac:dyDescent="0.25">
      <c r="C7442" s="17"/>
    </row>
    <row r="7443" spans="3:3" x14ac:dyDescent="0.25">
      <c r="C7443" s="17"/>
    </row>
    <row r="7444" spans="3:3" x14ac:dyDescent="0.25">
      <c r="C7444" s="17"/>
    </row>
    <row r="7445" spans="3:3" x14ac:dyDescent="0.25">
      <c r="C7445" s="17"/>
    </row>
    <row r="7446" spans="3:3" x14ac:dyDescent="0.25">
      <c r="C7446" s="17"/>
    </row>
    <row r="7447" spans="3:3" x14ac:dyDescent="0.25">
      <c r="C7447" s="17"/>
    </row>
    <row r="7448" spans="3:3" x14ac:dyDescent="0.25">
      <c r="C7448" s="17"/>
    </row>
    <row r="7449" spans="3:3" x14ac:dyDescent="0.25">
      <c r="C7449" s="17"/>
    </row>
    <row r="7450" spans="3:3" x14ac:dyDescent="0.25">
      <c r="C7450" s="17"/>
    </row>
    <row r="7451" spans="3:3" x14ac:dyDescent="0.25">
      <c r="C7451" s="17"/>
    </row>
    <row r="7452" spans="3:3" x14ac:dyDescent="0.25">
      <c r="C7452" s="17"/>
    </row>
    <row r="7453" spans="3:3" x14ac:dyDescent="0.25">
      <c r="C7453" s="17"/>
    </row>
    <row r="7454" spans="3:3" x14ac:dyDescent="0.25">
      <c r="C7454" s="17"/>
    </row>
    <row r="7455" spans="3:3" x14ac:dyDescent="0.25">
      <c r="C7455" s="17"/>
    </row>
    <row r="7456" spans="3:3" x14ac:dyDescent="0.25">
      <c r="C7456" s="17"/>
    </row>
    <row r="7457" spans="3:3" x14ac:dyDescent="0.25">
      <c r="C7457" s="17"/>
    </row>
    <row r="7458" spans="3:3" x14ac:dyDescent="0.25">
      <c r="C7458" s="17"/>
    </row>
    <row r="7459" spans="3:3" x14ac:dyDescent="0.25">
      <c r="C7459" s="17"/>
    </row>
    <row r="7460" spans="3:3" x14ac:dyDescent="0.25">
      <c r="C7460" s="17"/>
    </row>
    <row r="7461" spans="3:3" x14ac:dyDescent="0.25">
      <c r="C7461" s="17"/>
    </row>
    <row r="7462" spans="3:3" x14ac:dyDescent="0.25">
      <c r="C7462" s="17"/>
    </row>
    <row r="7463" spans="3:3" x14ac:dyDescent="0.25">
      <c r="C7463" s="17"/>
    </row>
    <row r="7464" spans="3:3" x14ac:dyDescent="0.25">
      <c r="C7464" s="17"/>
    </row>
    <row r="7465" spans="3:3" x14ac:dyDescent="0.25">
      <c r="C7465" s="17"/>
    </row>
    <row r="7466" spans="3:3" x14ac:dyDescent="0.25">
      <c r="C7466" s="17"/>
    </row>
    <row r="7467" spans="3:3" x14ac:dyDescent="0.25">
      <c r="C7467" s="17"/>
    </row>
    <row r="7468" spans="3:3" x14ac:dyDescent="0.25">
      <c r="C7468" s="17"/>
    </row>
    <row r="7469" spans="3:3" x14ac:dyDescent="0.25">
      <c r="C7469" s="17"/>
    </row>
    <row r="7470" spans="3:3" x14ac:dyDescent="0.25">
      <c r="C7470" s="17"/>
    </row>
    <row r="7471" spans="3:3" x14ac:dyDescent="0.25">
      <c r="C7471" s="17"/>
    </row>
    <row r="7472" spans="3:3" x14ac:dyDescent="0.25">
      <c r="C7472" s="17"/>
    </row>
    <row r="7473" spans="3:3" x14ac:dyDescent="0.25">
      <c r="C7473" s="17"/>
    </row>
    <row r="7474" spans="3:3" x14ac:dyDescent="0.25">
      <c r="C7474" s="17"/>
    </row>
    <row r="7475" spans="3:3" x14ac:dyDescent="0.25">
      <c r="C7475" s="17"/>
    </row>
    <row r="7476" spans="3:3" x14ac:dyDescent="0.25">
      <c r="C7476" s="17"/>
    </row>
    <row r="7477" spans="3:3" x14ac:dyDescent="0.25">
      <c r="C7477" s="17"/>
    </row>
    <row r="7478" spans="3:3" x14ac:dyDescent="0.25">
      <c r="C7478" s="17"/>
    </row>
    <row r="7479" spans="3:3" x14ac:dyDescent="0.25">
      <c r="C7479" s="17"/>
    </row>
    <row r="7480" spans="3:3" x14ac:dyDescent="0.25">
      <c r="C7480" s="17"/>
    </row>
    <row r="7481" spans="3:3" x14ac:dyDescent="0.25">
      <c r="C7481" s="17"/>
    </row>
    <row r="7482" spans="3:3" x14ac:dyDescent="0.25">
      <c r="C7482" s="17"/>
    </row>
    <row r="7483" spans="3:3" x14ac:dyDescent="0.25">
      <c r="C7483" s="17"/>
    </row>
    <row r="7484" spans="3:3" x14ac:dyDescent="0.25">
      <c r="C7484" s="17"/>
    </row>
    <row r="7485" spans="3:3" x14ac:dyDescent="0.25">
      <c r="C7485" s="17"/>
    </row>
    <row r="7486" spans="3:3" x14ac:dyDescent="0.25">
      <c r="C7486" s="17"/>
    </row>
    <row r="7487" spans="3:3" x14ac:dyDescent="0.25">
      <c r="C7487" s="17"/>
    </row>
    <row r="7488" spans="3:3" x14ac:dyDescent="0.25">
      <c r="C7488" s="17"/>
    </row>
    <row r="7489" spans="3:3" x14ac:dyDescent="0.25">
      <c r="C7489" s="17"/>
    </row>
    <row r="7490" spans="3:3" x14ac:dyDescent="0.25">
      <c r="C7490" s="17"/>
    </row>
    <row r="7491" spans="3:3" x14ac:dyDescent="0.25">
      <c r="C7491" s="17"/>
    </row>
    <row r="7492" spans="3:3" x14ac:dyDescent="0.25">
      <c r="C7492" s="17"/>
    </row>
    <row r="7493" spans="3:3" x14ac:dyDescent="0.25">
      <c r="C7493" s="17"/>
    </row>
    <row r="7494" spans="3:3" x14ac:dyDescent="0.25">
      <c r="C7494" s="17"/>
    </row>
    <row r="7495" spans="3:3" x14ac:dyDescent="0.25">
      <c r="C7495" s="17"/>
    </row>
    <row r="7496" spans="3:3" x14ac:dyDescent="0.25">
      <c r="C7496" s="17"/>
    </row>
    <row r="7497" spans="3:3" x14ac:dyDescent="0.25">
      <c r="C7497" s="17"/>
    </row>
    <row r="7498" spans="3:3" x14ac:dyDescent="0.25">
      <c r="C7498" s="17"/>
    </row>
    <row r="7499" spans="3:3" x14ac:dyDescent="0.25">
      <c r="C7499" s="17"/>
    </row>
    <row r="7500" spans="3:3" x14ac:dyDescent="0.25">
      <c r="C7500" s="17"/>
    </row>
    <row r="7501" spans="3:3" x14ac:dyDescent="0.25">
      <c r="C7501" s="17"/>
    </row>
    <row r="7502" spans="3:3" x14ac:dyDescent="0.25">
      <c r="C7502" s="17"/>
    </row>
    <row r="7503" spans="3:3" x14ac:dyDescent="0.25">
      <c r="C7503" s="17"/>
    </row>
    <row r="7504" spans="3:3" x14ac:dyDescent="0.25">
      <c r="C7504" s="17"/>
    </row>
    <row r="7505" spans="3:3" x14ac:dyDescent="0.25">
      <c r="C7505" s="17"/>
    </row>
    <row r="7506" spans="3:3" x14ac:dyDescent="0.25">
      <c r="C7506" s="17"/>
    </row>
    <row r="7507" spans="3:3" x14ac:dyDescent="0.25">
      <c r="C7507" s="17"/>
    </row>
    <row r="7508" spans="3:3" x14ac:dyDescent="0.25">
      <c r="C7508" s="17"/>
    </row>
    <row r="7509" spans="3:3" x14ac:dyDescent="0.25">
      <c r="C7509" s="17"/>
    </row>
    <row r="7510" spans="3:3" x14ac:dyDescent="0.25">
      <c r="C7510" s="17"/>
    </row>
    <row r="7511" spans="3:3" x14ac:dyDescent="0.25">
      <c r="C7511" s="17"/>
    </row>
    <row r="7512" spans="3:3" x14ac:dyDescent="0.25">
      <c r="C7512" s="17"/>
    </row>
    <row r="7513" spans="3:3" x14ac:dyDescent="0.25">
      <c r="C7513" s="17"/>
    </row>
    <row r="7514" spans="3:3" x14ac:dyDescent="0.25">
      <c r="C7514" s="17"/>
    </row>
    <row r="7515" spans="3:3" x14ac:dyDescent="0.25">
      <c r="C7515" s="17"/>
    </row>
    <row r="7516" spans="3:3" x14ac:dyDescent="0.25">
      <c r="C7516" s="17"/>
    </row>
    <row r="7517" spans="3:3" x14ac:dyDescent="0.25">
      <c r="C7517" s="17"/>
    </row>
    <row r="7518" spans="3:3" x14ac:dyDescent="0.25">
      <c r="C7518" s="17"/>
    </row>
    <row r="7519" spans="3:3" x14ac:dyDescent="0.25">
      <c r="C7519" s="17"/>
    </row>
    <row r="7520" spans="3:3" x14ac:dyDescent="0.25">
      <c r="C7520" s="17"/>
    </row>
    <row r="7521" spans="3:3" x14ac:dyDescent="0.25">
      <c r="C7521" s="17"/>
    </row>
    <row r="7522" spans="3:3" x14ac:dyDescent="0.25">
      <c r="C7522" s="17"/>
    </row>
    <row r="7523" spans="3:3" x14ac:dyDescent="0.25">
      <c r="C7523" s="17"/>
    </row>
    <row r="7524" spans="3:3" x14ac:dyDescent="0.25">
      <c r="C7524" s="17"/>
    </row>
    <row r="7525" spans="3:3" x14ac:dyDescent="0.25">
      <c r="C7525" s="17"/>
    </row>
    <row r="7526" spans="3:3" x14ac:dyDescent="0.25">
      <c r="C7526" s="17"/>
    </row>
    <row r="7527" spans="3:3" x14ac:dyDescent="0.25">
      <c r="C7527" s="17"/>
    </row>
    <row r="7528" spans="3:3" x14ac:dyDescent="0.25">
      <c r="C7528" s="17"/>
    </row>
    <row r="7529" spans="3:3" x14ac:dyDescent="0.25">
      <c r="C7529" s="17"/>
    </row>
    <row r="7530" spans="3:3" x14ac:dyDescent="0.25">
      <c r="C7530" s="17"/>
    </row>
    <row r="7531" spans="3:3" x14ac:dyDescent="0.25">
      <c r="C7531" s="17"/>
    </row>
    <row r="7532" spans="3:3" x14ac:dyDescent="0.25">
      <c r="C7532" s="17"/>
    </row>
    <row r="7533" spans="3:3" x14ac:dyDescent="0.25">
      <c r="C7533" s="17"/>
    </row>
    <row r="7534" spans="3:3" x14ac:dyDescent="0.25">
      <c r="C7534" s="17"/>
    </row>
    <row r="7535" spans="3:3" x14ac:dyDescent="0.25">
      <c r="C7535" s="17"/>
    </row>
    <row r="7536" spans="3:3" x14ac:dyDescent="0.25">
      <c r="C7536" s="17"/>
    </row>
    <row r="7537" spans="3:3" x14ac:dyDescent="0.25">
      <c r="C7537" s="17"/>
    </row>
    <row r="7538" spans="3:3" x14ac:dyDescent="0.25">
      <c r="C7538" s="17"/>
    </row>
    <row r="7539" spans="3:3" x14ac:dyDescent="0.25">
      <c r="C7539" s="17"/>
    </row>
    <row r="7540" spans="3:3" x14ac:dyDescent="0.25">
      <c r="C7540" s="17"/>
    </row>
    <row r="7541" spans="3:3" x14ac:dyDescent="0.25">
      <c r="C7541" s="17"/>
    </row>
    <row r="7542" spans="3:3" x14ac:dyDescent="0.25">
      <c r="C7542" s="17"/>
    </row>
    <row r="7543" spans="3:3" x14ac:dyDescent="0.25">
      <c r="C7543" s="17"/>
    </row>
    <row r="7544" spans="3:3" x14ac:dyDescent="0.25">
      <c r="C7544" s="17"/>
    </row>
    <row r="7545" spans="3:3" x14ac:dyDescent="0.25">
      <c r="C7545" s="17"/>
    </row>
    <row r="7546" spans="3:3" x14ac:dyDescent="0.25">
      <c r="C7546" s="17"/>
    </row>
    <row r="7547" spans="3:3" x14ac:dyDescent="0.25">
      <c r="C7547" s="17"/>
    </row>
    <row r="7548" spans="3:3" x14ac:dyDescent="0.25">
      <c r="C7548" s="17"/>
    </row>
    <row r="7549" spans="3:3" x14ac:dyDescent="0.25">
      <c r="C7549" s="17"/>
    </row>
    <row r="7550" spans="3:3" x14ac:dyDescent="0.25">
      <c r="C7550" s="17"/>
    </row>
    <row r="7551" spans="3:3" x14ac:dyDescent="0.25">
      <c r="C7551" s="17"/>
    </row>
    <row r="7552" spans="3:3" x14ac:dyDescent="0.25">
      <c r="C7552" s="17"/>
    </row>
    <row r="7553" spans="3:3" x14ac:dyDescent="0.25">
      <c r="C7553" s="17"/>
    </row>
    <row r="7554" spans="3:3" x14ac:dyDescent="0.25">
      <c r="C7554" s="17"/>
    </row>
    <row r="7555" spans="3:3" x14ac:dyDescent="0.25">
      <c r="C7555" s="17"/>
    </row>
    <row r="7556" spans="3:3" x14ac:dyDescent="0.25">
      <c r="C7556" s="17"/>
    </row>
    <row r="7557" spans="3:3" x14ac:dyDescent="0.25">
      <c r="C7557" s="17"/>
    </row>
    <row r="7558" spans="3:3" x14ac:dyDescent="0.25">
      <c r="C7558" s="17"/>
    </row>
    <row r="7559" spans="3:3" x14ac:dyDescent="0.25">
      <c r="C7559" s="17"/>
    </row>
    <row r="7560" spans="3:3" x14ac:dyDescent="0.25">
      <c r="C7560" s="17"/>
    </row>
    <row r="7561" spans="3:3" x14ac:dyDescent="0.25">
      <c r="C7561" s="17"/>
    </row>
    <row r="7562" spans="3:3" x14ac:dyDescent="0.25">
      <c r="C7562" s="17"/>
    </row>
    <row r="7563" spans="3:3" x14ac:dyDescent="0.25">
      <c r="C7563" s="17"/>
    </row>
    <row r="7564" spans="3:3" x14ac:dyDescent="0.25">
      <c r="C7564" s="17"/>
    </row>
    <row r="7565" spans="3:3" x14ac:dyDescent="0.25">
      <c r="C7565" s="17"/>
    </row>
    <row r="7566" spans="3:3" x14ac:dyDescent="0.25">
      <c r="C7566" s="17"/>
    </row>
    <row r="7567" spans="3:3" x14ac:dyDescent="0.25">
      <c r="C7567" s="17"/>
    </row>
    <row r="7568" spans="3:3" x14ac:dyDescent="0.25">
      <c r="C7568" s="17"/>
    </row>
    <row r="7569" spans="3:3" x14ac:dyDescent="0.25">
      <c r="C7569" s="17"/>
    </row>
    <row r="7570" spans="3:3" x14ac:dyDescent="0.25">
      <c r="C7570" s="17"/>
    </row>
    <row r="7571" spans="3:3" x14ac:dyDescent="0.25">
      <c r="C7571" s="17"/>
    </row>
    <row r="7572" spans="3:3" x14ac:dyDescent="0.25">
      <c r="C7572" s="17"/>
    </row>
    <row r="7573" spans="3:3" x14ac:dyDescent="0.25">
      <c r="C7573" s="17"/>
    </row>
    <row r="7574" spans="3:3" x14ac:dyDescent="0.25">
      <c r="C7574" s="17"/>
    </row>
    <row r="7575" spans="3:3" x14ac:dyDescent="0.25">
      <c r="C7575" s="17"/>
    </row>
    <row r="7576" spans="3:3" x14ac:dyDescent="0.25">
      <c r="C7576" s="17"/>
    </row>
    <row r="7577" spans="3:3" x14ac:dyDescent="0.25">
      <c r="C7577" s="17"/>
    </row>
    <row r="7578" spans="3:3" x14ac:dyDescent="0.25">
      <c r="C7578" s="17"/>
    </row>
    <row r="7579" spans="3:3" x14ac:dyDescent="0.25">
      <c r="C7579" s="17"/>
    </row>
    <row r="7580" spans="3:3" x14ac:dyDescent="0.25">
      <c r="C7580" s="17"/>
    </row>
    <row r="7581" spans="3:3" x14ac:dyDescent="0.25">
      <c r="C7581" s="17"/>
    </row>
    <row r="7582" spans="3:3" x14ac:dyDescent="0.25">
      <c r="C7582" s="17"/>
    </row>
    <row r="7583" spans="3:3" x14ac:dyDescent="0.25">
      <c r="C7583" s="17"/>
    </row>
    <row r="7584" spans="3:3" x14ac:dyDescent="0.25">
      <c r="C7584" s="17"/>
    </row>
    <row r="7585" spans="3:3" x14ac:dyDescent="0.25">
      <c r="C7585" s="17"/>
    </row>
    <row r="7586" spans="3:3" x14ac:dyDescent="0.25">
      <c r="C7586" s="17"/>
    </row>
    <row r="7587" spans="3:3" x14ac:dyDescent="0.25">
      <c r="C7587" s="17"/>
    </row>
    <row r="7588" spans="3:3" x14ac:dyDescent="0.25">
      <c r="C7588" s="17"/>
    </row>
    <row r="7589" spans="3:3" x14ac:dyDescent="0.25">
      <c r="C7589" s="17"/>
    </row>
    <row r="7590" spans="3:3" x14ac:dyDescent="0.25">
      <c r="C7590" s="17"/>
    </row>
    <row r="7591" spans="3:3" x14ac:dyDescent="0.25">
      <c r="C7591" s="17"/>
    </row>
    <row r="7592" spans="3:3" x14ac:dyDescent="0.25">
      <c r="C7592" s="17"/>
    </row>
    <row r="7593" spans="3:3" x14ac:dyDescent="0.25">
      <c r="C7593" s="17"/>
    </row>
    <row r="7594" spans="3:3" x14ac:dyDescent="0.25">
      <c r="C7594" s="17"/>
    </row>
    <row r="7595" spans="3:3" x14ac:dyDescent="0.25">
      <c r="C7595" s="17"/>
    </row>
    <row r="7596" spans="3:3" x14ac:dyDescent="0.25">
      <c r="C7596" s="17"/>
    </row>
    <row r="7597" spans="3:3" x14ac:dyDescent="0.25">
      <c r="C7597" s="17"/>
    </row>
    <row r="7598" spans="3:3" x14ac:dyDescent="0.25">
      <c r="C7598" s="17"/>
    </row>
    <row r="7599" spans="3:3" x14ac:dyDescent="0.25">
      <c r="C7599" s="17"/>
    </row>
    <row r="7600" spans="3:3" x14ac:dyDescent="0.25">
      <c r="C7600" s="17"/>
    </row>
    <row r="7601" spans="3:3" x14ac:dyDescent="0.25">
      <c r="C7601" s="17"/>
    </row>
    <row r="7602" spans="3:3" x14ac:dyDescent="0.25">
      <c r="C7602" s="17"/>
    </row>
    <row r="7603" spans="3:3" x14ac:dyDescent="0.25">
      <c r="C7603" s="17"/>
    </row>
    <row r="7604" spans="3:3" x14ac:dyDescent="0.25">
      <c r="C7604" s="17"/>
    </row>
    <row r="7605" spans="3:3" x14ac:dyDescent="0.25">
      <c r="C7605" s="17"/>
    </row>
    <row r="7606" spans="3:3" x14ac:dyDescent="0.25">
      <c r="C7606" s="17"/>
    </row>
    <row r="7607" spans="3:3" x14ac:dyDescent="0.25">
      <c r="C7607" s="17"/>
    </row>
    <row r="7608" spans="3:3" x14ac:dyDescent="0.25">
      <c r="C7608" s="17"/>
    </row>
    <row r="7609" spans="3:3" x14ac:dyDescent="0.25">
      <c r="C7609" s="17"/>
    </row>
    <row r="7610" spans="3:3" x14ac:dyDescent="0.25">
      <c r="C7610" s="17"/>
    </row>
    <row r="7611" spans="3:3" x14ac:dyDescent="0.25">
      <c r="C7611" s="17"/>
    </row>
    <row r="7612" spans="3:3" x14ac:dyDescent="0.25">
      <c r="C7612" s="17"/>
    </row>
    <row r="7613" spans="3:3" x14ac:dyDescent="0.25">
      <c r="C7613" s="17"/>
    </row>
    <row r="7614" spans="3:3" x14ac:dyDescent="0.25">
      <c r="C7614" s="17"/>
    </row>
    <row r="7615" spans="3:3" x14ac:dyDescent="0.25">
      <c r="C7615" s="17"/>
    </row>
    <row r="7616" spans="3:3" x14ac:dyDescent="0.25">
      <c r="C7616" s="17"/>
    </row>
    <row r="7617" spans="3:3" x14ac:dyDescent="0.25">
      <c r="C7617" s="17"/>
    </row>
    <row r="7618" spans="3:3" x14ac:dyDescent="0.25">
      <c r="C7618" s="17"/>
    </row>
    <row r="7619" spans="3:3" x14ac:dyDescent="0.25">
      <c r="C7619" s="17"/>
    </row>
    <row r="7620" spans="3:3" x14ac:dyDescent="0.25">
      <c r="C7620" s="17"/>
    </row>
    <row r="7621" spans="3:3" x14ac:dyDescent="0.25">
      <c r="C7621" s="17"/>
    </row>
    <row r="7622" spans="3:3" x14ac:dyDescent="0.25">
      <c r="C7622" s="17"/>
    </row>
    <row r="7623" spans="3:3" x14ac:dyDescent="0.25">
      <c r="C7623" s="17"/>
    </row>
    <row r="7624" spans="3:3" x14ac:dyDescent="0.25">
      <c r="C7624" s="17"/>
    </row>
    <row r="7625" spans="3:3" x14ac:dyDescent="0.25">
      <c r="C7625" s="17"/>
    </row>
    <row r="7626" spans="3:3" x14ac:dyDescent="0.25">
      <c r="C7626" s="17"/>
    </row>
    <row r="7627" spans="3:3" x14ac:dyDescent="0.25">
      <c r="C7627" s="17"/>
    </row>
    <row r="7628" spans="3:3" x14ac:dyDescent="0.25">
      <c r="C7628" s="17"/>
    </row>
    <row r="7629" spans="3:3" x14ac:dyDescent="0.25">
      <c r="C7629" s="17"/>
    </row>
    <row r="7630" spans="3:3" x14ac:dyDescent="0.25">
      <c r="C7630" s="17"/>
    </row>
    <row r="7631" spans="3:3" x14ac:dyDescent="0.25">
      <c r="C7631" s="17"/>
    </row>
    <row r="7632" spans="3:3" x14ac:dyDescent="0.25">
      <c r="C7632" s="17"/>
    </row>
    <row r="7633" spans="3:3" x14ac:dyDescent="0.25">
      <c r="C7633" s="17"/>
    </row>
    <row r="7634" spans="3:3" x14ac:dyDescent="0.25">
      <c r="C7634" s="17"/>
    </row>
    <row r="7635" spans="3:3" x14ac:dyDescent="0.25">
      <c r="C7635" s="17"/>
    </row>
    <row r="7636" spans="3:3" x14ac:dyDescent="0.25">
      <c r="C7636" s="17"/>
    </row>
    <row r="7637" spans="3:3" x14ac:dyDescent="0.25">
      <c r="C7637" s="17"/>
    </row>
    <row r="7638" spans="3:3" x14ac:dyDescent="0.25">
      <c r="C7638" s="17"/>
    </row>
    <row r="7639" spans="3:3" x14ac:dyDescent="0.25">
      <c r="C7639" s="17"/>
    </row>
    <row r="7640" spans="3:3" x14ac:dyDescent="0.25">
      <c r="C7640" s="17"/>
    </row>
    <row r="7641" spans="3:3" x14ac:dyDescent="0.25">
      <c r="C7641" s="17"/>
    </row>
    <row r="7642" spans="3:3" x14ac:dyDescent="0.25">
      <c r="C7642" s="17"/>
    </row>
    <row r="7643" spans="3:3" x14ac:dyDescent="0.25">
      <c r="C7643" s="17"/>
    </row>
    <row r="7644" spans="3:3" x14ac:dyDescent="0.25">
      <c r="C7644" s="17"/>
    </row>
    <row r="7645" spans="3:3" x14ac:dyDescent="0.25">
      <c r="C7645" s="17"/>
    </row>
    <row r="7646" spans="3:3" x14ac:dyDescent="0.25">
      <c r="C7646" s="17"/>
    </row>
    <row r="7647" spans="3:3" x14ac:dyDescent="0.25">
      <c r="C7647" s="17"/>
    </row>
    <row r="7648" spans="3:3" x14ac:dyDescent="0.25">
      <c r="C7648" s="17"/>
    </row>
    <row r="7649" spans="3:3" x14ac:dyDescent="0.25">
      <c r="C7649" s="17"/>
    </row>
    <row r="7650" spans="3:3" x14ac:dyDescent="0.25">
      <c r="C7650" s="17"/>
    </row>
    <row r="7651" spans="3:3" x14ac:dyDescent="0.25">
      <c r="C7651" s="17"/>
    </row>
    <row r="7652" spans="3:3" x14ac:dyDescent="0.25">
      <c r="C7652" s="17"/>
    </row>
    <row r="7653" spans="3:3" x14ac:dyDescent="0.25">
      <c r="C7653" s="17"/>
    </row>
    <row r="7654" spans="3:3" x14ac:dyDescent="0.25">
      <c r="C7654" s="17"/>
    </row>
    <row r="7655" spans="3:3" x14ac:dyDescent="0.25">
      <c r="C7655" s="17"/>
    </row>
    <row r="7656" spans="3:3" x14ac:dyDescent="0.25">
      <c r="C7656" s="17"/>
    </row>
    <row r="7657" spans="3:3" x14ac:dyDescent="0.25">
      <c r="C7657" s="17"/>
    </row>
    <row r="7658" spans="3:3" x14ac:dyDescent="0.25">
      <c r="C7658" s="17"/>
    </row>
    <row r="7659" spans="3:3" x14ac:dyDescent="0.25">
      <c r="C7659" s="17"/>
    </row>
    <row r="7660" spans="3:3" x14ac:dyDescent="0.25">
      <c r="C7660" s="17"/>
    </row>
    <row r="7661" spans="3:3" x14ac:dyDescent="0.25">
      <c r="C7661" s="17"/>
    </row>
    <row r="7662" spans="3:3" x14ac:dyDescent="0.25">
      <c r="C7662" s="17"/>
    </row>
    <row r="7663" spans="3:3" x14ac:dyDescent="0.25">
      <c r="C7663" s="17"/>
    </row>
    <row r="7664" spans="3:3" x14ac:dyDescent="0.25">
      <c r="C7664" s="17"/>
    </row>
    <row r="7665" spans="3:3" x14ac:dyDescent="0.25">
      <c r="C7665" s="17"/>
    </row>
    <row r="7666" spans="3:3" x14ac:dyDescent="0.25">
      <c r="C7666" s="17"/>
    </row>
    <row r="7667" spans="3:3" x14ac:dyDescent="0.25">
      <c r="C7667" s="17"/>
    </row>
    <row r="7668" spans="3:3" x14ac:dyDescent="0.25">
      <c r="C7668" s="17"/>
    </row>
    <row r="7669" spans="3:3" x14ac:dyDescent="0.25">
      <c r="C7669" s="17"/>
    </row>
    <row r="7670" spans="3:3" x14ac:dyDescent="0.25">
      <c r="C7670" s="17"/>
    </row>
    <row r="7671" spans="3:3" x14ac:dyDescent="0.25">
      <c r="C7671" s="17"/>
    </row>
    <row r="7672" spans="3:3" x14ac:dyDescent="0.25">
      <c r="C7672" s="17"/>
    </row>
    <row r="7673" spans="3:3" x14ac:dyDescent="0.25">
      <c r="C7673" s="17"/>
    </row>
    <row r="7674" spans="3:3" x14ac:dyDescent="0.25">
      <c r="C7674" s="17"/>
    </row>
    <row r="7675" spans="3:3" x14ac:dyDescent="0.25">
      <c r="C7675" s="17"/>
    </row>
    <row r="7676" spans="3:3" x14ac:dyDescent="0.25">
      <c r="C7676" s="17"/>
    </row>
    <row r="7677" spans="3:3" x14ac:dyDescent="0.25">
      <c r="C7677" s="17"/>
    </row>
    <row r="7678" spans="3:3" x14ac:dyDescent="0.25">
      <c r="C7678" s="17"/>
    </row>
    <row r="7679" spans="3:3" x14ac:dyDescent="0.25">
      <c r="C7679" s="17"/>
    </row>
    <row r="7680" spans="3:3" x14ac:dyDescent="0.25">
      <c r="C7680" s="17"/>
    </row>
    <row r="7681" spans="3:3" x14ac:dyDescent="0.25">
      <c r="C7681" s="17"/>
    </row>
    <row r="7682" spans="3:3" x14ac:dyDescent="0.25">
      <c r="C7682" s="17"/>
    </row>
    <row r="7683" spans="3:3" x14ac:dyDescent="0.25">
      <c r="C7683" s="17"/>
    </row>
    <row r="7684" spans="3:3" x14ac:dyDescent="0.25">
      <c r="C7684" s="17"/>
    </row>
    <row r="7685" spans="3:3" x14ac:dyDescent="0.25">
      <c r="C7685" s="17"/>
    </row>
    <row r="7686" spans="3:3" x14ac:dyDescent="0.25">
      <c r="C7686" s="17"/>
    </row>
    <row r="7687" spans="3:3" x14ac:dyDescent="0.25">
      <c r="C7687" s="17"/>
    </row>
    <row r="7688" spans="3:3" x14ac:dyDescent="0.25">
      <c r="C7688" s="17"/>
    </row>
    <row r="7689" spans="3:3" x14ac:dyDescent="0.25">
      <c r="C7689" s="17"/>
    </row>
    <row r="7690" spans="3:3" x14ac:dyDescent="0.25">
      <c r="C7690" s="17"/>
    </row>
    <row r="7691" spans="3:3" x14ac:dyDescent="0.25">
      <c r="C7691" s="17"/>
    </row>
    <row r="7692" spans="3:3" x14ac:dyDescent="0.25">
      <c r="C7692" s="17"/>
    </row>
    <row r="7693" spans="3:3" x14ac:dyDescent="0.25">
      <c r="C7693" s="17"/>
    </row>
    <row r="7694" spans="3:3" x14ac:dyDescent="0.25">
      <c r="C7694" s="17"/>
    </row>
    <row r="7695" spans="3:3" x14ac:dyDescent="0.25">
      <c r="C7695" s="17"/>
    </row>
    <row r="7696" spans="3:3" x14ac:dyDescent="0.25">
      <c r="C7696" s="17"/>
    </row>
    <row r="7697" spans="3:3" x14ac:dyDescent="0.25">
      <c r="C7697" s="17"/>
    </row>
    <row r="7698" spans="3:3" x14ac:dyDescent="0.25">
      <c r="C7698" s="17"/>
    </row>
    <row r="7699" spans="3:3" x14ac:dyDescent="0.25">
      <c r="C7699" s="17"/>
    </row>
    <row r="7700" spans="3:3" x14ac:dyDescent="0.25">
      <c r="C7700" s="17"/>
    </row>
    <row r="7701" spans="3:3" x14ac:dyDescent="0.25">
      <c r="C7701" s="17"/>
    </row>
    <row r="7702" spans="3:3" x14ac:dyDescent="0.25">
      <c r="C7702" s="17"/>
    </row>
    <row r="7703" spans="3:3" x14ac:dyDescent="0.25">
      <c r="C7703" s="17"/>
    </row>
    <row r="7704" spans="3:3" x14ac:dyDescent="0.25">
      <c r="C7704" s="17"/>
    </row>
    <row r="7705" spans="3:3" x14ac:dyDescent="0.25">
      <c r="C7705" s="17"/>
    </row>
    <row r="7706" spans="3:3" x14ac:dyDescent="0.25">
      <c r="C7706" s="17"/>
    </row>
    <row r="7707" spans="3:3" x14ac:dyDescent="0.25">
      <c r="C7707" s="17"/>
    </row>
    <row r="7708" spans="3:3" x14ac:dyDescent="0.25">
      <c r="C7708" s="17"/>
    </row>
    <row r="7709" spans="3:3" x14ac:dyDescent="0.25">
      <c r="C7709" s="17"/>
    </row>
    <row r="7710" spans="3:3" x14ac:dyDescent="0.25">
      <c r="C7710" s="17"/>
    </row>
    <row r="7711" spans="3:3" x14ac:dyDescent="0.25">
      <c r="C7711" s="17"/>
    </row>
    <row r="7712" spans="3:3" x14ac:dyDescent="0.25">
      <c r="C7712" s="17"/>
    </row>
    <row r="7713" spans="3:3" x14ac:dyDescent="0.25">
      <c r="C7713" s="17"/>
    </row>
    <row r="7714" spans="3:3" x14ac:dyDescent="0.25">
      <c r="C7714" s="17"/>
    </row>
    <row r="7715" spans="3:3" x14ac:dyDescent="0.25">
      <c r="C7715" s="17"/>
    </row>
    <row r="7716" spans="3:3" x14ac:dyDescent="0.25">
      <c r="C7716" s="17"/>
    </row>
    <row r="7717" spans="3:3" x14ac:dyDescent="0.25">
      <c r="C7717" s="17"/>
    </row>
    <row r="7718" spans="3:3" x14ac:dyDescent="0.25">
      <c r="C7718" s="17"/>
    </row>
    <row r="7719" spans="3:3" x14ac:dyDescent="0.25">
      <c r="C7719" s="17"/>
    </row>
    <row r="7720" spans="3:3" x14ac:dyDescent="0.25">
      <c r="C7720" s="17"/>
    </row>
    <row r="7721" spans="3:3" x14ac:dyDescent="0.25">
      <c r="C7721" s="17"/>
    </row>
    <row r="7722" spans="3:3" x14ac:dyDescent="0.25">
      <c r="C7722" s="17"/>
    </row>
    <row r="7723" spans="3:3" x14ac:dyDescent="0.25">
      <c r="C7723" s="17"/>
    </row>
    <row r="7724" spans="3:3" x14ac:dyDescent="0.25">
      <c r="C7724" s="17"/>
    </row>
    <row r="7725" spans="3:3" x14ac:dyDescent="0.25">
      <c r="C7725" s="17"/>
    </row>
    <row r="7726" spans="3:3" x14ac:dyDescent="0.25">
      <c r="C7726" s="17"/>
    </row>
    <row r="7727" spans="3:3" x14ac:dyDescent="0.25">
      <c r="C7727" s="17"/>
    </row>
    <row r="7728" spans="3:3" x14ac:dyDescent="0.25">
      <c r="C7728" s="17"/>
    </row>
    <row r="7729" spans="3:3" x14ac:dyDescent="0.25">
      <c r="C7729" s="17"/>
    </row>
    <row r="7730" spans="3:3" x14ac:dyDescent="0.25">
      <c r="C7730" s="17"/>
    </row>
    <row r="7731" spans="3:3" x14ac:dyDescent="0.25">
      <c r="C7731" s="17"/>
    </row>
    <row r="7732" spans="3:3" x14ac:dyDescent="0.25">
      <c r="C7732" s="17"/>
    </row>
    <row r="7733" spans="3:3" x14ac:dyDescent="0.25">
      <c r="C7733" s="17"/>
    </row>
    <row r="7734" spans="3:3" x14ac:dyDescent="0.25">
      <c r="C7734" s="17"/>
    </row>
    <row r="7735" spans="3:3" x14ac:dyDescent="0.25">
      <c r="C7735" s="17"/>
    </row>
    <row r="7736" spans="3:3" x14ac:dyDescent="0.25">
      <c r="C7736" s="17"/>
    </row>
    <row r="7737" spans="3:3" x14ac:dyDescent="0.25">
      <c r="C7737" s="17"/>
    </row>
    <row r="7738" spans="3:3" x14ac:dyDescent="0.25">
      <c r="C7738" s="17"/>
    </row>
    <row r="7739" spans="3:3" x14ac:dyDescent="0.25">
      <c r="C7739" s="17"/>
    </row>
    <row r="7740" spans="3:3" x14ac:dyDescent="0.25">
      <c r="C7740" s="17"/>
    </row>
    <row r="7741" spans="3:3" x14ac:dyDescent="0.25">
      <c r="C7741" s="17"/>
    </row>
    <row r="7742" spans="3:3" x14ac:dyDescent="0.25">
      <c r="C7742" s="17"/>
    </row>
    <row r="7743" spans="3:3" x14ac:dyDescent="0.25">
      <c r="C7743" s="17"/>
    </row>
    <row r="7744" spans="3:3" x14ac:dyDescent="0.25">
      <c r="C7744" s="17"/>
    </row>
    <row r="7745" spans="3:3" x14ac:dyDescent="0.25">
      <c r="C7745" s="17"/>
    </row>
    <row r="7746" spans="3:3" x14ac:dyDescent="0.25">
      <c r="C7746" s="17"/>
    </row>
    <row r="7747" spans="3:3" x14ac:dyDescent="0.25">
      <c r="C7747" s="17"/>
    </row>
    <row r="7748" spans="3:3" x14ac:dyDescent="0.25">
      <c r="C7748" s="17"/>
    </row>
    <row r="7749" spans="3:3" x14ac:dyDescent="0.25">
      <c r="C7749" s="17"/>
    </row>
    <row r="7750" spans="3:3" x14ac:dyDescent="0.25">
      <c r="C7750" s="17"/>
    </row>
    <row r="7751" spans="3:3" x14ac:dyDescent="0.25">
      <c r="C7751" s="17"/>
    </row>
    <row r="7752" spans="3:3" x14ac:dyDescent="0.25">
      <c r="C7752" s="17"/>
    </row>
    <row r="7753" spans="3:3" x14ac:dyDescent="0.25">
      <c r="C7753" s="17"/>
    </row>
    <row r="7754" spans="3:3" x14ac:dyDescent="0.25">
      <c r="C7754" s="17"/>
    </row>
    <row r="7755" spans="3:3" x14ac:dyDescent="0.25">
      <c r="C7755" s="17"/>
    </row>
    <row r="7756" spans="3:3" x14ac:dyDescent="0.25">
      <c r="C7756" s="17"/>
    </row>
    <row r="7757" spans="3:3" x14ac:dyDescent="0.25">
      <c r="C7757" s="17"/>
    </row>
    <row r="7758" spans="3:3" x14ac:dyDescent="0.25">
      <c r="C7758" s="17"/>
    </row>
    <row r="7759" spans="3:3" x14ac:dyDescent="0.25">
      <c r="C7759" s="17"/>
    </row>
    <row r="7760" spans="3:3" x14ac:dyDescent="0.25">
      <c r="C7760" s="17"/>
    </row>
    <row r="7761" spans="3:3" x14ac:dyDescent="0.25">
      <c r="C7761" s="17"/>
    </row>
    <row r="7762" spans="3:3" x14ac:dyDescent="0.25">
      <c r="C7762" s="17"/>
    </row>
    <row r="7763" spans="3:3" x14ac:dyDescent="0.25">
      <c r="C7763" s="17"/>
    </row>
    <row r="7764" spans="3:3" x14ac:dyDescent="0.25">
      <c r="C7764" s="17"/>
    </row>
    <row r="7765" spans="3:3" x14ac:dyDescent="0.25">
      <c r="C7765" s="17"/>
    </row>
    <row r="7766" spans="3:3" x14ac:dyDescent="0.25">
      <c r="C7766" s="17"/>
    </row>
    <row r="7767" spans="3:3" x14ac:dyDescent="0.25">
      <c r="C7767" s="17"/>
    </row>
    <row r="7768" spans="3:3" x14ac:dyDescent="0.25">
      <c r="C7768" s="17"/>
    </row>
    <row r="7769" spans="3:3" x14ac:dyDescent="0.25">
      <c r="C7769" s="17"/>
    </row>
    <row r="7770" spans="3:3" x14ac:dyDescent="0.25">
      <c r="C7770" s="17"/>
    </row>
    <row r="7771" spans="3:3" x14ac:dyDescent="0.25">
      <c r="C7771" s="17"/>
    </row>
    <row r="7772" spans="3:3" x14ac:dyDescent="0.25">
      <c r="C7772" s="17"/>
    </row>
    <row r="7773" spans="3:3" x14ac:dyDescent="0.25">
      <c r="C7773" s="17"/>
    </row>
    <row r="7774" spans="3:3" x14ac:dyDescent="0.25">
      <c r="C7774" s="17"/>
    </row>
    <row r="7775" spans="3:3" x14ac:dyDescent="0.25">
      <c r="C7775" s="17"/>
    </row>
    <row r="7776" spans="3:3" x14ac:dyDescent="0.25">
      <c r="C7776" s="17"/>
    </row>
    <row r="7777" spans="3:3" x14ac:dyDescent="0.25">
      <c r="C7777" s="17"/>
    </row>
    <row r="7778" spans="3:3" x14ac:dyDescent="0.25">
      <c r="C7778" s="17"/>
    </row>
    <row r="7779" spans="3:3" x14ac:dyDescent="0.25">
      <c r="C7779" s="17"/>
    </row>
    <row r="7780" spans="3:3" x14ac:dyDescent="0.25">
      <c r="C7780" s="17"/>
    </row>
    <row r="7781" spans="3:3" x14ac:dyDescent="0.25">
      <c r="C7781" s="17"/>
    </row>
    <row r="7782" spans="3:3" x14ac:dyDescent="0.25">
      <c r="C7782" s="17"/>
    </row>
    <row r="7783" spans="3:3" x14ac:dyDescent="0.25">
      <c r="C7783" s="17"/>
    </row>
    <row r="7784" spans="3:3" x14ac:dyDescent="0.25">
      <c r="C7784" s="17"/>
    </row>
    <row r="7785" spans="3:3" x14ac:dyDescent="0.25">
      <c r="C7785" s="17"/>
    </row>
    <row r="7786" spans="3:3" x14ac:dyDescent="0.25">
      <c r="C7786" s="17"/>
    </row>
    <row r="7787" spans="3:3" x14ac:dyDescent="0.25">
      <c r="C7787" s="17"/>
    </row>
    <row r="7788" spans="3:3" x14ac:dyDescent="0.25">
      <c r="C7788" s="17"/>
    </row>
    <row r="7789" spans="3:3" x14ac:dyDescent="0.25">
      <c r="C7789" s="17"/>
    </row>
    <row r="7790" spans="3:3" x14ac:dyDescent="0.25">
      <c r="C7790" s="17"/>
    </row>
    <row r="7791" spans="3:3" x14ac:dyDescent="0.25">
      <c r="C7791" s="17"/>
    </row>
    <row r="7792" spans="3:3" x14ac:dyDescent="0.25">
      <c r="C7792" s="17"/>
    </row>
    <row r="7793" spans="3:3" x14ac:dyDescent="0.25">
      <c r="C7793" s="17"/>
    </row>
    <row r="7794" spans="3:3" x14ac:dyDescent="0.25">
      <c r="C7794" s="17"/>
    </row>
    <row r="7795" spans="3:3" x14ac:dyDescent="0.25">
      <c r="C7795" s="17"/>
    </row>
    <row r="7796" spans="3:3" x14ac:dyDescent="0.25">
      <c r="C7796" s="17"/>
    </row>
    <row r="7797" spans="3:3" x14ac:dyDescent="0.25">
      <c r="C7797" s="17"/>
    </row>
    <row r="7798" spans="3:3" x14ac:dyDescent="0.25">
      <c r="C7798" s="17"/>
    </row>
    <row r="7799" spans="3:3" x14ac:dyDescent="0.25">
      <c r="C7799" s="17"/>
    </row>
    <row r="7800" spans="3:3" x14ac:dyDescent="0.25">
      <c r="C7800" s="17"/>
    </row>
    <row r="7801" spans="3:3" x14ac:dyDescent="0.25">
      <c r="C7801" s="17"/>
    </row>
    <row r="7802" spans="3:3" x14ac:dyDescent="0.25">
      <c r="C7802" s="17"/>
    </row>
    <row r="7803" spans="3:3" x14ac:dyDescent="0.25">
      <c r="C7803" s="17"/>
    </row>
    <row r="7804" spans="3:3" x14ac:dyDescent="0.25">
      <c r="C7804" s="17"/>
    </row>
    <row r="7805" spans="3:3" x14ac:dyDescent="0.25">
      <c r="C7805" s="17"/>
    </row>
    <row r="7806" spans="3:3" x14ac:dyDescent="0.25">
      <c r="C7806" s="17"/>
    </row>
    <row r="7807" spans="3:3" x14ac:dyDescent="0.25">
      <c r="C7807" s="17"/>
    </row>
    <row r="7808" spans="3:3" x14ac:dyDescent="0.25">
      <c r="C7808" s="17"/>
    </row>
    <row r="7809" spans="3:3" x14ac:dyDescent="0.25">
      <c r="C7809" s="17"/>
    </row>
    <row r="7810" spans="3:3" x14ac:dyDescent="0.25">
      <c r="C7810" s="17"/>
    </row>
    <row r="7811" spans="3:3" x14ac:dyDescent="0.25">
      <c r="C7811" s="17"/>
    </row>
    <row r="7812" spans="3:3" x14ac:dyDescent="0.25">
      <c r="C7812" s="17"/>
    </row>
    <row r="7813" spans="3:3" x14ac:dyDescent="0.25">
      <c r="C7813" s="17"/>
    </row>
    <row r="7814" spans="3:3" x14ac:dyDescent="0.25">
      <c r="C7814" s="17"/>
    </row>
    <row r="7815" spans="3:3" x14ac:dyDescent="0.25">
      <c r="C7815" s="17"/>
    </row>
    <row r="7816" spans="3:3" x14ac:dyDescent="0.25">
      <c r="C7816" s="17"/>
    </row>
    <row r="7817" spans="3:3" x14ac:dyDescent="0.25">
      <c r="C7817" s="17"/>
    </row>
    <row r="7818" spans="3:3" x14ac:dyDescent="0.25">
      <c r="C7818" s="17"/>
    </row>
    <row r="7819" spans="3:3" x14ac:dyDescent="0.25">
      <c r="C7819" s="17"/>
    </row>
    <row r="7820" spans="3:3" x14ac:dyDescent="0.25">
      <c r="C7820" s="17"/>
    </row>
    <row r="7821" spans="3:3" x14ac:dyDescent="0.25">
      <c r="C7821" s="17"/>
    </row>
    <row r="7822" spans="3:3" x14ac:dyDescent="0.25">
      <c r="C7822" s="17"/>
    </row>
    <row r="7823" spans="3:3" x14ac:dyDescent="0.25">
      <c r="C7823" s="17"/>
    </row>
    <row r="7824" spans="3:3" x14ac:dyDescent="0.25">
      <c r="C7824" s="17"/>
    </row>
    <row r="7825" spans="3:3" x14ac:dyDescent="0.25">
      <c r="C7825" s="17"/>
    </row>
    <row r="7826" spans="3:3" x14ac:dyDescent="0.25">
      <c r="C7826" s="17"/>
    </row>
    <row r="7827" spans="3:3" x14ac:dyDescent="0.25">
      <c r="C7827" s="17"/>
    </row>
    <row r="7828" spans="3:3" x14ac:dyDescent="0.25">
      <c r="C7828" s="17"/>
    </row>
    <row r="7829" spans="3:3" x14ac:dyDescent="0.25">
      <c r="C7829" s="17"/>
    </row>
    <row r="7830" spans="3:3" x14ac:dyDescent="0.25">
      <c r="C7830" s="17"/>
    </row>
    <row r="7831" spans="3:3" x14ac:dyDescent="0.25">
      <c r="C7831" s="17"/>
    </row>
    <row r="7832" spans="3:3" x14ac:dyDescent="0.25">
      <c r="C7832" s="17"/>
    </row>
    <row r="7833" spans="3:3" x14ac:dyDescent="0.25">
      <c r="C7833" s="17"/>
    </row>
    <row r="7834" spans="3:3" x14ac:dyDescent="0.25">
      <c r="C7834" s="17"/>
    </row>
    <row r="7835" spans="3:3" x14ac:dyDescent="0.25">
      <c r="C7835" s="17"/>
    </row>
    <row r="7836" spans="3:3" x14ac:dyDescent="0.25">
      <c r="C7836" s="17"/>
    </row>
    <row r="7837" spans="3:3" x14ac:dyDescent="0.25">
      <c r="C7837" s="17"/>
    </row>
    <row r="7838" spans="3:3" x14ac:dyDescent="0.25">
      <c r="C7838" s="17"/>
    </row>
    <row r="7839" spans="3:3" x14ac:dyDescent="0.25">
      <c r="C7839" s="17"/>
    </row>
    <row r="7840" spans="3:3" x14ac:dyDescent="0.25">
      <c r="C7840" s="17"/>
    </row>
    <row r="7841" spans="3:3" x14ac:dyDescent="0.25">
      <c r="C7841" s="17"/>
    </row>
    <row r="7842" spans="3:3" x14ac:dyDescent="0.25">
      <c r="C7842" s="17"/>
    </row>
    <row r="7843" spans="3:3" x14ac:dyDescent="0.25">
      <c r="C7843" s="17"/>
    </row>
    <row r="7844" spans="3:3" x14ac:dyDescent="0.25">
      <c r="C7844" s="17"/>
    </row>
    <row r="7845" spans="3:3" x14ac:dyDescent="0.25">
      <c r="C7845" s="17"/>
    </row>
    <row r="7846" spans="3:3" x14ac:dyDescent="0.25">
      <c r="C7846" s="17"/>
    </row>
    <row r="7847" spans="3:3" x14ac:dyDescent="0.25">
      <c r="C7847" s="17"/>
    </row>
    <row r="7848" spans="3:3" x14ac:dyDescent="0.25">
      <c r="C7848" s="17"/>
    </row>
    <row r="7849" spans="3:3" x14ac:dyDescent="0.25">
      <c r="C7849" s="17"/>
    </row>
    <row r="7850" spans="3:3" x14ac:dyDescent="0.25">
      <c r="C7850" s="17"/>
    </row>
    <row r="7851" spans="3:3" x14ac:dyDescent="0.25">
      <c r="C7851" s="17"/>
    </row>
    <row r="7852" spans="3:3" x14ac:dyDescent="0.25">
      <c r="C7852" s="17"/>
    </row>
    <row r="7853" spans="3:3" x14ac:dyDescent="0.25">
      <c r="C7853" s="17"/>
    </row>
    <row r="7854" spans="3:3" x14ac:dyDescent="0.25">
      <c r="C7854" s="17"/>
    </row>
    <row r="7855" spans="3:3" x14ac:dyDescent="0.25">
      <c r="C7855" s="17"/>
    </row>
    <row r="7856" spans="3:3" x14ac:dyDescent="0.25">
      <c r="C7856" s="17"/>
    </row>
    <row r="7857" spans="3:3" x14ac:dyDescent="0.25">
      <c r="C7857" s="17"/>
    </row>
    <row r="7858" spans="3:3" x14ac:dyDescent="0.25">
      <c r="C7858" s="17"/>
    </row>
    <row r="7859" spans="3:3" x14ac:dyDescent="0.25">
      <c r="C7859" s="17"/>
    </row>
    <row r="7860" spans="3:3" x14ac:dyDescent="0.25">
      <c r="C7860" s="17"/>
    </row>
    <row r="7861" spans="3:3" x14ac:dyDescent="0.25">
      <c r="C7861" s="17"/>
    </row>
    <row r="7862" spans="3:3" x14ac:dyDescent="0.25">
      <c r="C7862" s="17"/>
    </row>
    <row r="7863" spans="3:3" x14ac:dyDescent="0.25">
      <c r="C7863" s="17"/>
    </row>
    <row r="7864" spans="3:3" x14ac:dyDescent="0.25">
      <c r="C7864" s="17"/>
    </row>
    <row r="7865" spans="3:3" x14ac:dyDescent="0.25">
      <c r="C7865" s="17"/>
    </row>
    <row r="7866" spans="3:3" x14ac:dyDescent="0.25">
      <c r="C7866" s="17"/>
    </row>
    <row r="7867" spans="3:3" x14ac:dyDescent="0.25">
      <c r="C7867" s="17"/>
    </row>
    <row r="7868" spans="3:3" x14ac:dyDescent="0.25">
      <c r="C7868" s="17"/>
    </row>
    <row r="7869" spans="3:3" x14ac:dyDescent="0.25">
      <c r="C7869" s="17"/>
    </row>
    <row r="7870" spans="3:3" x14ac:dyDescent="0.25">
      <c r="C7870" s="17"/>
    </row>
    <row r="7871" spans="3:3" x14ac:dyDescent="0.25">
      <c r="C7871" s="17"/>
    </row>
    <row r="7872" spans="3:3" x14ac:dyDescent="0.25">
      <c r="C7872" s="17"/>
    </row>
    <row r="7873" spans="3:3" x14ac:dyDescent="0.25">
      <c r="C7873" s="17"/>
    </row>
    <row r="7874" spans="3:3" x14ac:dyDescent="0.25">
      <c r="C7874" s="17"/>
    </row>
    <row r="7875" spans="3:3" x14ac:dyDescent="0.25">
      <c r="C7875" s="17"/>
    </row>
    <row r="7876" spans="3:3" x14ac:dyDescent="0.25">
      <c r="C7876" s="17"/>
    </row>
    <row r="7877" spans="3:3" x14ac:dyDescent="0.25">
      <c r="C7877" s="17"/>
    </row>
    <row r="7878" spans="3:3" x14ac:dyDescent="0.25">
      <c r="C7878" s="17"/>
    </row>
    <row r="7879" spans="3:3" x14ac:dyDescent="0.25">
      <c r="C7879" s="17"/>
    </row>
    <row r="7880" spans="3:3" x14ac:dyDescent="0.25">
      <c r="C7880" s="17"/>
    </row>
    <row r="7881" spans="3:3" x14ac:dyDescent="0.25">
      <c r="C7881" s="17"/>
    </row>
    <row r="7882" spans="3:3" x14ac:dyDescent="0.25">
      <c r="C7882" s="17"/>
    </row>
    <row r="7883" spans="3:3" x14ac:dyDescent="0.25">
      <c r="C7883" s="17"/>
    </row>
    <row r="7884" spans="3:3" x14ac:dyDescent="0.25">
      <c r="C7884" s="17"/>
    </row>
    <row r="7885" spans="3:3" x14ac:dyDescent="0.25">
      <c r="C7885" s="17"/>
    </row>
    <row r="7886" spans="3:3" x14ac:dyDescent="0.25">
      <c r="C7886" s="17"/>
    </row>
    <row r="7887" spans="3:3" x14ac:dyDescent="0.25">
      <c r="C7887" s="17"/>
    </row>
    <row r="7888" spans="3:3" x14ac:dyDescent="0.25">
      <c r="C7888" s="17"/>
    </row>
    <row r="7889" spans="3:3" x14ac:dyDescent="0.25">
      <c r="C7889" s="17"/>
    </row>
    <row r="7890" spans="3:3" x14ac:dyDescent="0.25">
      <c r="C7890" s="17"/>
    </row>
    <row r="7891" spans="3:3" x14ac:dyDescent="0.25">
      <c r="C7891" s="17"/>
    </row>
    <row r="7892" spans="3:3" x14ac:dyDescent="0.25">
      <c r="C7892" s="17"/>
    </row>
    <row r="7893" spans="3:3" x14ac:dyDescent="0.25">
      <c r="C7893" s="17"/>
    </row>
    <row r="7894" spans="3:3" x14ac:dyDescent="0.25">
      <c r="C7894" s="17"/>
    </row>
    <row r="7895" spans="3:3" x14ac:dyDescent="0.25">
      <c r="C7895" s="17"/>
    </row>
    <row r="7896" spans="3:3" x14ac:dyDescent="0.25">
      <c r="C7896" s="17"/>
    </row>
    <row r="7897" spans="3:3" x14ac:dyDescent="0.25">
      <c r="C7897" s="17"/>
    </row>
    <row r="7898" spans="3:3" x14ac:dyDescent="0.25">
      <c r="C7898" s="17"/>
    </row>
    <row r="7899" spans="3:3" x14ac:dyDescent="0.25">
      <c r="C7899" s="17"/>
    </row>
    <row r="7900" spans="3:3" x14ac:dyDescent="0.25">
      <c r="C7900" s="17"/>
    </row>
    <row r="7901" spans="3:3" x14ac:dyDescent="0.25">
      <c r="C7901" s="17"/>
    </row>
    <row r="7902" spans="3:3" x14ac:dyDescent="0.25">
      <c r="C7902" s="17"/>
    </row>
    <row r="7903" spans="3:3" x14ac:dyDescent="0.25">
      <c r="C7903" s="17"/>
    </row>
    <row r="7904" spans="3:3" x14ac:dyDescent="0.25">
      <c r="C7904" s="17"/>
    </row>
    <row r="7905" spans="3:3" x14ac:dyDescent="0.25">
      <c r="C7905" s="17"/>
    </row>
    <row r="7906" spans="3:3" x14ac:dyDescent="0.25">
      <c r="C7906" s="17"/>
    </row>
    <row r="7907" spans="3:3" x14ac:dyDescent="0.25">
      <c r="C7907" s="17"/>
    </row>
    <row r="7908" spans="3:3" x14ac:dyDescent="0.25">
      <c r="C7908" s="17"/>
    </row>
    <row r="7909" spans="3:3" x14ac:dyDescent="0.25">
      <c r="C7909" s="17"/>
    </row>
    <row r="7910" spans="3:3" x14ac:dyDescent="0.25">
      <c r="C7910" s="17"/>
    </row>
    <row r="7911" spans="3:3" x14ac:dyDescent="0.25">
      <c r="C7911" s="17"/>
    </row>
    <row r="7912" spans="3:3" x14ac:dyDescent="0.25">
      <c r="C7912" s="17"/>
    </row>
    <row r="7913" spans="3:3" x14ac:dyDescent="0.25">
      <c r="C7913" s="17"/>
    </row>
    <row r="7914" spans="3:3" x14ac:dyDescent="0.25">
      <c r="C7914" s="17"/>
    </row>
    <row r="7915" spans="3:3" x14ac:dyDescent="0.25">
      <c r="C7915" s="17"/>
    </row>
    <row r="7916" spans="3:3" x14ac:dyDescent="0.25">
      <c r="C7916" s="17"/>
    </row>
    <row r="7917" spans="3:3" x14ac:dyDescent="0.25">
      <c r="C7917" s="17"/>
    </row>
    <row r="7918" spans="3:3" x14ac:dyDescent="0.25">
      <c r="C7918" s="17"/>
    </row>
    <row r="7919" spans="3:3" x14ac:dyDescent="0.25">
      <c r="C7919" s="17"/>
    </row>
    <row r="7920" spans="3:3" x14ac:dyDescent="0.25">
      <c r="C7920" s="17"/>
    </row>
    <row r="7921" spans="3:3" x14ac:dyDescent="0.25">
      <c r="C7921" s="17"/>
    </row>
    <row r="7922" spans="3:3" x14ac:dyDescent="0.25">
      <c r="C7922" s="17"/>
    </row>
    <row r="7923" spans="3:3" x14ac:dyDescent="0.25">
      <c r="C7923" s="17"/>
    </row>
    <row r="7924" spans="3:3" x14ac:dyDescent="0.25">
      <c r="C7924" s="17"/>
    </row>
    <row r="7925" spans="3:3" x14ac:dyDescent="0.25">
      <c r="C7925" s="17"/>
    </row>
    <row r="7926" spans="3:3" x14ac:dyDescent="0.25">
      <c r="C7926" s="17"/>
    </row>
    <row r="7927" spans="3:3" x14ac:dyDescent="0.25">
      <c r="C7927" s="17"/>
    </row>
    <row r="7928" spans="3:3" x14ac:dyDescent="0.25">
      <c r="C7928" s="17"/>
    </row>
    <row r="7929" spans="3:3" x14ac:dyDescent="0.25">
      <c r="C7929" s="17"/>
    </row>
    <row r="7930" spans="3:3" x14ac:dyDescent="0.25">
      <c r="C7930" s="17"/>
    </row>
    <row r="7931" spans="3:3" x14ac:dyDescent="0.25">
      <c r="C7931" s="17"/>
    </row>
    <row r="7932" spans="3:3" x14ac:dyDescent="0.25">
      <c r="C7932" s="17"/>
    </row>
    <row r="7933" spans="3:3" x14ac:dyDescent="0.25">
      <c r="C7933" s="17"/>
    </row>
    <row r="7934" spans="3:3" x14ac:dyDescent="0.25">
      <c r="C7934" s="17"/>
    </row>
    <row r="7935" spans="3:3" x14ac:dyDescent="0.25">
      <c r="C7935" s="17"/>
    </row>
    <row r="7936" spans="3:3" x14ac:dyDescent="0.25">
      <c r="C7936" s="17"/>
    </row>
    <row r="7937" spans="3:3" x14ac:dyDescent="0.25">
      <c r="C7937" s="17"/>
    </row>
    <row r="7938" spans="3:3" x14ac:dyDescent="0.25">
      <c r="C7938" s="17"/>
    </row>
    <row r="7939" spans="3:3" x14ac:dyDescent="0.25">
      <c r="C7939" s="17"/>
    </row>
    <row r="7940" spans="3:3" x14ac:dyDescent="0.25">
      <c r="C7940" s="17"/>
    </row>
    <row r="7941" spans="3:3" x14ac:dyDescent="0.25">
      <c r="C7941" s="17"/>
    </row>
    <row r="7942" spans="3:3" x14ac:dyDescent="0.25">
      <c r="C7942" s="17"/>
    </row>
    <row r="7943" spans="3:3" x14ac:dyDescent="0.25">
      <c r="C7943" s="17"/>
    </row>
    <row r="7944" spans="3:3" x14ac:dyDescent="0.25">
      <c r="C7944" s="17"/>
    </row>
    <row r="7945" spans="3:3" x14ac:dyDescent="0.25">
      <c r="C7945" s="17"/>
    </row>
    <row r="7946" spans="3:3" x14ac:dyDescent="0.25">
      <c r="C7946" s="17"/>
    </row>
    <row r="7947" spans="3:3" x14ac:dyDescent="0.25">
      <c r="C7947" s="17"/>
    </row>
    <row r="7948" spans="3:3" x14ac:dyDescent="0.25">
      <c r="C7948" s="17"/>
    </row>
    <row r="7949" spans="3:3" x14ac:dyDescent="0.25">
      <c r="C7949" s="17"/>
    </row>
    <row r="7950" spans="3:3" x14ac:dyDescent="0.25">
      <c r="C7950" s="17"/>
    </row>
    <row r="7951" spans="3:3" x14ac:dyDescent="0.25">
      <c r="C7951" s="17"/>
    </row>
    <row r="7952" spans="3:3" x14ac:dyDescent="0.25">
      <c r="C7952" s="17"/>
    </row>
    <row r="7953" spans="3:3" x14ac:dyDescent="0.25">
      <c r="C7953" s="17"/>
    </row>
    <row r="7954" spans="3:3" x14ac:dyDescent="0.25">
      <c r="C7954" s="17"/>
    </row>
    <row r="7955" spans="3:3" x14ac:dyDescent="0.25">
      <c r="C7955" s="17"/>
    </row>
    <row r="7956" spans="3:3" x14ac:dyDescent="0.25">
      <c r="C7956" s="17"/>
    </row>
    <row r="7957" spans="3:3" x14ac:dyDescent="0.25">
      <c r="C7957" s="17"/>
    </row>
    <row r="7958" spans="3:3" x14ac:dyDescent="0.25">
      <c r="C7958" s="17"/>
    </row>
    <row r="7959" spans="3:3" x14ac:dyDescent="0.25">
      <c r="C7959" s="17"/>
    </row>
    <row r="7960" spans="3:3" x14ac:dyDescent="0.25">
      <c r="C7960" s="17"/>
    </row>
    <row r="7961" spans="3:3" x14ac:dyDescent="0.25">
      <c r="C7961" s="17"/>
    </row>
    <row r="7962" spans="3:3" x14ac:dyDescent="0.25">
      <c r="C7962" s="17"/>
    </row>
    <row r="7963" spans="3:3" x14ac:dyDescent="0.25">
      <c r="C7963" s="17"/>
    </row>
    <row r="7964" spans="3:3" x14ac:dyDescent="0.25">
      <c r="C7964" s="17"/>
    </row>
    <row r="7965" spans="3:3" x14ac:dyDescent="0.25">
      <c r="C7965" s="17"/>
    </row>
    <row r="7966" spans="3:3" x14ac:dyDescent="0.25">
      <c r="C7966" s="17"/>
    </row>
    <row r="7967" spans="3:3" x14ac:dyDescent="0.25">
      <c r="C7967" s="17"/>
    </row>
    <row r="7968" spans="3:3" x14ac:dyDescent="0.25">
      <c r="C7968" s="17"/>
    </row>
    <row r="7969" spans="3:3" x14ac:dyDescent="0.25">
      <c r="C7969" s="17"/>
    </row>
    <row r="7970" spans="3:3" x14ac:dyDescent="0.25">
      <c r="C7970" s="17"/>
    </row>
    <row r="7971" spans="3:3" x14ac:dyDescent="0.25">
      <c r="C7971" s="17"/>
    </row>
    <row r="7972" spans="3:3" x14ac:dyDescent="0.25">
      <c r="C7972" s="17"/>
    </row>
    <row r="7973" spans="3:3" x14ac:dyDescent="0.25">
      <c r="C7973" s="17"/>
    </row>
    <row r="7974" spans="3:3" x14ac:dyDescent="0.25">
      <c r="C7974" s="17"/>
    </row>
    <row r="7975" spans="3:3" x14ac:dyDescent="0.25">
      <c r="C7975" s="17"/>
    </row>
    <row r="7976" spans="3:3" x14ac:dyDescent="0.25">
      <c r="C7976" s="17"/>
    </row>
    <row r="7977" spans="3:3" x14ac:dyDescent="0.25">
      <c r="C7977" s="17"/>
    </row>
    <row r="7978" spans="3:3" x14ac:dyDescent="0.25">
      <c r="C7978" s="17"/>
    </row>
    <row r="7979" spans="3:3" x14ac:dyDescent="0.25">
      <c r="C7979" s="17"/>
    </row>
    <row r="7980" spans="3:3" x14ac:dyDescent="0.25">
      <c r="C7980" s="17"/>
    </row>
    <row r="7981" spans="3:3" x14ac:dyDescent="0.25">
      <c r="C7981" s="17"/>
    </row>
    <row r="7982" spans="3:3" x14ac:dyDescent="0.25">
      <c r="C7982" s="17"/>
    </row>
    <row r="7983" spans="3:3" x14ac:dyDescent="0.25">
      <c r="C7983" s="17"/>
    </row>
    <row r="7984" spans="3:3" x14ac:dyDescent="0.25">
      <c r="C7984" s="17"/>
    </row>
    <row r="7985" spans="3:3" x14ac:dyDescent="0.25">
      <c r="C7985" s="17"/>
    </row>
    <row r="7986" spans="3:3" x14ac:dyDescent="0.25">
      <c r="C7986" s="17"/>
    </row>
    <row r="7987" spans="3:3" x14ac:dyDescent="0.25">
      <c r="C7987" s="17"/>
    </row>
    <row r="7988" spans="3:3" x14ac:dyDescent="0.25">
      <c r="C7988" s="17"/>
    </row>
    <row r="7989" spans="3:3" x14ac:dyDescent="0.25">
      <c r="C7989" s="17"/>
    </row>
    <row r="7990" spans="3:3" x14ac:dyDescent="0.25">
      <c r="C7990" s="17"/>
    </row>
    <row r="7991" spans="3:3" x14ac:dyDescent="0.25">
      <c r="C7991" s="17"/>
    </row>
    <row r="7992" spans="3:3" x14ac:dyDescent="0.25">
      <c r="C7992" s="17"/>
    </row>
    <row r="7993" spans="3:3" x14ac:dyDescent="0.25">
      <c r="C7993" s="17"/>
    </row>
    <row r="7994" spans="3:3" x14ac:dyDescent="0.25">
      <c r="C7994" s="17"/>
    </row>
    <row r="7995" spans="3:3" x14ac:dyDescent="0.25">
      <c r="C7995" s="17"/>
    </row>
    <row r="7996" spans="3:3" x14ac:dyDescent="0.25">
      <c r="C7996" s="17"/>
    </row>
    <row r="7997" spans="3:3" x14ac:dyDescent="0.25">
      <c r="C7997" s="17"/>
    </row>
    <row r="7998" spans="3:3" x14ac:dyDescent="0.25">
      <c r="C7998" s="17"/>
    </row>
    <row r="7999" spans="3:3" x14ac:dyDescent="0.25">
      <c r="C7999" s="17"/>
    </row>
    <row r="8000" spans="3:3" x14ac:dyDescent="0.25">
      <c r="C8000" s="17"/>
    </row>
    <row r="8001" spans="3:3" x14ac:dyDescent="0.25">
      <c r="C8001" s="17"/>
    </row>
    <row r="8002" spans="3:3" x14ac:dyDescent="0.25">
      <c r="C8002" s="17"/>
    </row>
    <row r="8003" spans="3:3" x14ac:dyDescent="0.25">
      <c r="C8003" s="17"/>
    </row>
    <row r="8004" spans="3:3" x14ac:dyDescent="0.25">
      <c r="C8004" s="17"/>
    </row>
    <row r="8005" spans="3:3" x14ac:dyDescent="0.25">
      <c r="C8005" s="17"/>
    </row>
    <row r="8006" spans="3:3" x14ac:dyDescent="0.25">
      <c r="C8006" s="17"/>
    </row>
    <row r="8007" spans="3:3" x14ac:dyDescent="0.25">
      <c r="C8007" s="17"/>
    </row>
    <row r="8008" spans="3:3" x14ac:dyDescent="0.25">
      <c r="C8008" s="17"/>
    </row>
    <row r="8009" spans="3:3" x14ac:dyDescent="0.25">
      <c r="C8009" s="17"/>
    </row>
    <row r="8010" spans="3:3" x14ac:dyDescent="0.25">
      <c r="C8010" s="17"/>
    </row>
    <row r="8011" spans="3:3" x14ac:dyDescent="0.25">
      <c r="C8011" s="17"/>
    </row>
    <row r="8012" spans="3:3" x14ac:dyDescent="0.25">
      <c r="C8012" s="17"/>
    </row>
    <row r="8013" spans="3:3" x14ac:dyDescent="0.25">
      <c r="C8013" s="17"/>
    </row>
    <row r="8014" spans="3:3" x14ac:dyDescent="0.25">
      <c r="C8014" s="17"/>
    </row>
    <row r="8015" spans="3:3" x14ac:dyDescent="0.25">
      <c r="C8015" s="17"/>
    </row>
    <row r="8016" spans="3:3" x14ac:dyDescent="0.25">
      <c r="C8016" s="17"/>
    </row>
    <row r="8017" spans="3:3" x14ac:dyDescent="0.25">
      <c r="C8017" s="17"/>
    </row>
    <row r="8018" spans="3:3" x14ac:dyDescent="0.25">
      <c r="C8018" s="17"/>
    </row>
    <row r="8019" spans="3:3" x14ac:dyDescent="0.25">
      <c r="C8019" s="17"/>
    </row>
    <row r="8020" spans="3:3" x14ac:dyDescent="0.25">
      <c r="C8020" s="17"/>
    </row>
    <row r="8021" spans="3:3" x14ac:dyDescent="0.25">
      <c r="C8021" s="17"/>
    </row>
    <row r="8022" spans="3:3" x14ac:dyDescent="0.25">
      <c r="C8022" s="17"/>
    </row>
    <row r="8023" spans="3:3" x14ac:dyDescent="0.25">
      <c r="C8023" s="17"/>
    </row>
    <row r="8024" spans="3:3" x14ac:dyDescent="0.25">
      <c r="C8024" s="17"/>
    </row>
    <row r="8025" spans="3:3" x14ac:dyDescent="0.25">
      <c r="C8025" s="17"/>
    </row>
    <row r="8026" spans="3:3" x14ac:dyDescent="0.25">
      <c r="C8026" s="17"/>
    </row>
    <row r="8027" spans="3:3" x14ac:dyDescent="0.25">
      <c r="C8027" s="17"/>
    </row>
    <row r="8028" spans="3:3" x14ac:dyDescent="0.25">
      <c r="C8028" s="17"/>
    </row>
    <row r="8029" spans="3:3" x14ac:dyDescent="0.25">
      <c r="C8029" s="17"/>
    </row>
    <row r="8030" spans="3:3" x14ac:dyDescent="0.25">
      <c r="C8030" s="17"/>
    </row>
    <row r="8031" spans="3:3" x14ac:dyDescent="0.25">
      <c r="C8031" s="17"/>
    </row>
    <row r="8032" spans="3:3" x14ac:dyDescent="0.25">
      <c r="C8032" s="17"/>
    </row>
    <row r="8033" spans="3:3" x14ac:dyDescent="0.25">
      <c r="C8033" s="17"/>
    </row>
    <row r="8034" spans="3:3" x14ac:dyDescent="0.25">
      <c r="C8034" s="17"/>
    </row>
    <row r="8035" spans="3:3" x14ac:dyDescent="0.25">
      <c r="C8035" s="17"/>
    </row>
    <row r="8036" spans="3:3" x14ac:dyDescent="0.25">
      <c r="C8036" s="17"/>
    </row>
    <row r="8037" spans="3:3" x14ac:dyDescent="0.25">
      <c r="C8037" s="17"/>
    </row>
    <row r="8038" spans="3:3" x14ac:dyDescent="0.25">
      <c r="C8038" s="17"/>
    </row>
    <row r="8039" spans="3:3" x14ac:dyDescent="0.25">
      <c r="C8039" s="17"/>
    </row>
    <row r="8040" spans="3:3" x14ac:dyDescent="0.25">
      <c r="C8040" s="17"/>
    </row>
    <row r="8041" spans="3:3" x14ac:dyDescent="0.25">
      <c r="C8041" s="17"/>
    </row>
    <row r="8042" spans="3:3" x14ac:dyDescent="0.25">
      <c r="C8042" s="17"/>
    </row>
    <row r="8043" spans="3:3" x14ac:dyDescent="0.25">
      <c r="C8043" s="17"/>
    </row>
    <row r="8044" spans="3:3" x14ac:dyDescent="0.25">
      <c r="C8044" s="17"/>
    </row>
    <row r="8045" spans="3:3" x14ac:dyDescent="0.25">
      <c r="C8045" s="17"/>
    </row>
    <row r="8046" spans="3:3" x14ac:dyDescent="0.25">
      <c r="C8046" s="17"/>
    </row>
    <row r="8047" spans="3:3" x14ac:dyDescent="0.25">
      <c r="C8047" s="17"/>
    </row>
    <row r="8048" spans="3:3" x14ac:dyDescent="0.25">
      <c r="C8048" s="17"/>
    </row>
    <row r="8049" spans="3:3" x14ac:dyDescent="0.25">
      <c r="C8049" s="17"/>
    </row>
    <row r="8050" spans="3:3" x14ac:dyDescent="0.25">
      <c r="C8050" s="17"/>
    </row>
    <row r="8051" spans="3:3" x14ac:dyDescent="0.25">
      <c r="C8051" s="17"/>
    </row>
    <row r="8052" spans="3:3" x14ac:dyDescent="0.25">
      <c r="C8052" s="17"/>
    </row>
    <row r="8053" spans="3:3" x14ac:dyDescent="0.25">
      <c r="C8053" s="17"/>
    </row>
    <row r="8054" spans="3:3" x14ac:dyDescent="0.25">
      <c r="C8054" s="17"/>
    </row>
    <row r="8055" spans="3:3" x14ac:dyDescent="0.25">
      <c r="C8055" s="17"/>
    </row>
    <row r="8056" spans="3:3" x14ac:dyDescent="0.25">
      <c r="C8056" s="17"/>
    </row>
    <row r="8057" spans="3:3" x14ac:dyDescent="0.25">
      <c r="C8057" s="17"/>
    </row>
    <row r="8058" spans="3:3" x14ac:dyDescent="0.25">
      <c r="C8058" s="17"/>
    </row>
    <row r="8059" spans="3:3" x14ac:dyDescent="0.25">
      <c r="C8059" s="17"/>
    </row>
    <row r="8060" spans="3:3" x14ac:dyDescent="0.25">
      <c r="C8060" s="17"/>
    </row>
    <row r="8061" spans="3:3" x14ac:dyDescent="0.25">
      <c r="C8061" s="17"/>
    </row>
    <row r="8062" spans="3:3" x14ac:dyDescent="0.25">
      <c r="C8062" s="17"/>
    </row>
    <row r="8063" spans="3:3" x14ac:dyDescent="0.25">
      <c r="C8063" s="17"/>
    </row>
    <row r="8064" spans="3:3" x14ac:dyDescent="0.25">
      <c r="C8064" s="17"/>
    </row>
    <row r="8065" spans="3:3" x14ac:dyDescent="0.25">
      <c r="C8065" s="17"/>
    </row>
    <row r="8066" spans="3:3" x14ac:dyDescent="0.25">
      <c r="C8066" s="17"/>
    </row>
    <row r="8067" spans="3:3" x14ac:dyDescent="0.25">
      <c r="C8067" s="17"/>
    </row>
    <row r="8068" spans="3:3" x14ac:dyDescent="0.25">
      <c r="C8068" s="17"/>
    </row>
    <row r="8069" spans="3:3" x14ac:dyDescent="0.25">
      <c r="C8069" s="17"/>
    </row>
    <row r="8070" spans="3:3" x14ac:dyDescent="0.25">
      <c r="C8070" s="17"/>
    </row>
    <row r="8071" spans="3:3" x14ac:dyDescent="0.25">
      <c r="C8071" s="17"/>
    </row>
    <row r="8072" spans="3:3" x14ac:dyDescent="0.25">
      <c r="C8072" s="17"/>
    </row>
    <row r="8073" spans="3:3" x14ac:dyDescent="0.25">
      <c r="C8073" s="17"/>
    </row>
    <row r="8074" spans="3:3" x14ac:dyDescent="0.25">
      <c r="C8074" s="17"/>
    </row>
    <row r="8075" spans="3:3" x14ac:dyDescent="0.25">
      <c r="C8075" s="17"/>
    </row>
    <row r="8076" spans="3:3" x14ac:dyDescent="0.25">
      <c r="C8076" s="17"/>
    </row>
    <row r="8077" spans="3:3" x14ac:dyDescent="0.25">
      <c r="C8077" s="17"/>
    </row>
    <row r="8078" spans="3:3" x14ac:dyDescent="0.25">
      <c r="C8078" s="17"/>
    </row>
    <row r="8079" spans="3:3" x14ac:dyDescent="0.25">
      <c r="C8079" s="17"/>
    </row>
    <row r="8080" spans="3:3" x14ac:dyDescent="0.25">
      <c r="C8080" s="17"/>
    </row>
    <row r="8081" spans="3:3" x14ac:dyDescent="0.25">
      <c r="C8081" s="17"/>
    </row>
    <row r="8082" spans="3:3" x14ac:dyDescent="0.25">
      <c r="C8082" s="17"/>
    </row>
    <row r="8083" spans="3:3" x14ac:dyDescent="0.25">
      <c r="C8083" s="17"/>
    </row>
    <row r="8084" spans="3:3" x14ac:dyDescent="0.25">
      <c r="C8084" s="17"/>
    </row>
    <row r="8085" spans="3:3" x14ac:dyDescent="0.25">
      <c r="C8085" s="17"/>
    </row>
    <row r="8086" spans="3:3" x14ac:dyDescent="0.25">
      <c r="C8086" s="17"/>
    </row>
    <row r="8087" spans="3:3" x14ac:dyDescent="0.25">
      <c r="C8087" s="17"/>
    </row>
    <row r="8088" spans="3:3" x14ac:dyDescent="0.25">
      <c r="C8088" s="17"/>
    </row>
    <row r="8089" spans="3:3" x14ac:dyDescent="0.25">
      <c r="C8089" s="17"/>
    </row>
    <row r="8090" spans="3:3" x14ac:dyDescent="0.25">
      <c r="C8090" s="17"/>
    </row>
    <row r="8091" spans="3:3" x14ac:dyDescent="0.25">
      <c r="C8091" s="17"/>
    </row>
    <row r="8092" spans="3:3" x14ac:dyDescent="0.25">
      <c r="C8092" s="17"/>
    </row>
    <row r="8093" spans="3:3" x14ac:dyDescent="0.25">
      <c r="C8093" s="17"/>
    </row>
    <row r="8094" spans="3:3" x14ac:dyDescent="0.25">
      <c r="C8094" s="17"/>
    </row>
    <row r="8095" spans="3:3" x14ac:dyDescent="0.25">
      <c r="C8095" s="17"/>
    </row>
    <row r="8096" spans="3:3" x14ac:dyDescent="0.25">
      <c r="C8096" s="17"/>
    </row>
    <row r="8097" spans="3:3" x14ac:dyDescent="0.25">
      <c r="C8097" s="17"/>
    </row>
    <row r="8098" spans="3:3" x14ac:dyDescent="0.25">
      <c r="C8098" s="17"/>
    </row>
    <row r="8099" spans="3:3" x14ac:dyDescent="0.25">
      <c r="C8099" s="17"/>
    </row>
    <row r="8100" spans="3:3" x14ac:dyDescent="0.25">
      <c r="C8100" s="17"/>
    </row>
    <row r="8101" spans="3:3" x14ac:dyDescent="0.25">
      <c r="C8101" s="17"/>
    </row>
    <row r="8102" spans="3:3" x14ac:dyDescent="0.25">
      <c r="C8102" s="17"/>
    </row>
    <row r="8103" spans="3:3" x14ac:dyDescent="0.25">
      <c r="C8103" s="17"/>
    </row>
    <row r="8104" spans="3:3" x14ac:dyDescent="0.25">
      <c r="C8104" s="17"/>
    </row>
    <row r="8105" spans="3:3" x14ac:dyDescent="0.25">
      <c r="C8105" s="17"/>
    </row>
    <row r="8106" spans="3:3" x14ac:dyDescent="0.25">
      <c r="C8106" s="17"/>
    </row>
    <row r="8107" spans="3:3" x14ac:dyDescent="0.25">
      <c r="C8107" s="17"/>
    </row>
    <row r="8108" spans="3:3" x14ac:dyDescent="0.25">
      <c r="C8108" s="17"/>
    </row>
    <row r="8109" spans="3:3" x14ac:dyDescent="0.25">
      <c r="C8109" s="17"/>
    </row>
    <row r="8110" spans="3:3" x14ac:dyDescent="0.25">
      <c r="C8110" s="17"/>
    </row>
    <row r="8111" spans="3:3" x14ac:dyDescent="0.25">
      <c r="C8111" s="17"/>
    </row>
    <row r="8112" spans="3:3" x14ac:dyDescent="0.25">
      <c r="C8112" s="17"/>
    </row>
    <row r="8113" spans="3:3" x14ac:dyDescent="0.25">
      <c r="C8113" s="17"/>
    </row>
    <row r="8114" spans="3:3" x14ac:dyDescent="0.25">
      <c r="C8114" s="17"/>
    </row>
    <row r="8115" spans="3:3" x14ac:dyDescent="0.25">
      <c r="C8115" s="17"/>
    </row>
    <row r="8116" spans="3:3" x14ac:dyDescent="0.25">
      <c r="C8116" s="17"/>
    </row>
    <row r="8117" spans="3:3" x14ac:dyDescent="0.25">
      <c r="C8117" s="17"/>
    </row>
    <row r="8118" spans="3:3" x14ac:dyDescent="0.25">
      <c r="C8118" s="17"/>
    </row>
    <row r="8119" spans="3:3" x14ac:dyDescent="0.25">
      <c r="C8119" s="17"/>
    </row>
    <row r="8120" spans="3:3" x14ac:dyDescent="0.25">
      <c r="C8120" s="17"/>
    </row>
    <row r="8121" spans="3:3" x14ac:dyDescent="0.25">
      <c r="C8121" s="17"/>
    </row>
    <row r="8122" spans="3:3" x14ac:dyDescent="0.25">
      <c r="C8122" s="17"/>
    </row>
    <row r="8123" spans="3:3" x14ac:dyDescent="0.25">
      <c r="C8123" s="17"/>
    </row>
    <row r="8124" spans="3:3" x14ac:dyDescent="0.25">
      <c r="C8124" s="17"/>
    </row>
    <row r="8125" spans="3:3" x14ac:dyDescent="0.25">
      <c r="C8125" s="17"/>
    </row>
    <row r="8126" spans="3:3" x14ac:dyDescent="0.25">
      <c r="C8126" s="17"/>
    </row>
    <row r="8127" spans="3:3" x14ac:dyDescent="0.25">
      <c r="C8127" s="17"/>
    </row>
    <row r="8128" spans="3:3" x14ac:dyDescent="0.25">
      <c r="C8128" s="17"/>
    </row>
    <row r="8129" spans="3:3" x14ac:dyDescent="0.25">
      <c r="C8129" s="17"/>
    </row>
    <row r="8130" spans="3:3" x14ac:dyDescent="0.25">
      <c r="C8130" s="17"/>
    </row>
    <row r="8131" spans="3:3" x14ac:dyDescent="0.25">
      <c r="C8131" s="17"/>
    </row>
    <row r="8132" spans="3:3" x14ac:dyDescent="0.25">
      <c r="C8132" s="17"/>
    </row>
    <row r="8133" spans="3:3" x14ac:dyDescent="0.25">
      <c r="C8133" s="17"/>
    </row>
    <row r="8134" spans="3:3" x14ac:dyDescent="0.25">
      <c r="C8134" s="17"/>
    </row>
    <row r="8135" spans="3:3" x14ac:dyDescent="0.25">
      <c r="C8135" s="17"/>
    </row>
    <row r="8136" spans="3:3" x14ac:dyDescent="0.25">
      <c r="C8136" s="17"/>
    </row>
    <row r="8137" spans="3:3" x14ac:dyDescent="0.25">
      <c r="C8137" s="17"/>
    </row>
    <row r="8138" spans="3:3" x14ac:dyDescent="0.25">
      <c r="C8138" s="17"/>
    </row>
    <row r="8139" spans="3:3" x14ac:dyDescent="0.25">
      <c r="C8139" s="17"/>
    </row>
    <row r="8140" spans="3:3" x14ac:dyDescent="0.25">
      <c r="C8140" s="17"/>
    </row>
    <row r="8141" spans="3:3" x14ac:dyDescent="0.25">
      <c r="C8141" s="17"/>
    </row>
    <row r="8142" spans="3:3" x14ac:dyDescent="0.25">
      <c r="C8142" s="17"/>
    </row>
    <row r="8143" spans="3:3" x14ac:dyDescent="0.25">
      <c r="C8143" s="17"/>
    </row>
    <row r="8144" spans="3:3" x14ac:dyDescent="0.25">
      <c r="C8144" s="17"/>
    </row>
    <row r="8145" spans="3:3" x14ac:dyDescent="0.25">
      <c r="C8145" s="17"/>
    </row>
    <row r="8146" spans="3:3" x14ac:dyDescent="0.25">
      <c r="C8146" s="17"/>
    </row>
    <row r="8147" spans="3:3" x14ac:dyDescent="0.25">
      <c r="C8147" s="17"/>
    </row>
    <row r="8148" spans="3:3" x14ac:dyDescent="0.25">
      <c r="C8148" s="17"/>
    </row>
    <row r="8149" spans="3:3" x14ac:dyDescent="0.25">
      <c r="C8149" s="17"/>
    </row>
    <row r="8150" spans="3:3" x14ac:dyDescent="0.25">
      <c r="C8150" s="17"/>
    </row>
    <row r="8151" spans="3:3" x14ac:dyDescent="0.25">
      <c r="C8151" s="17"/>
    </row>
    <row r="8152" spans="3:3" x14ac:dyDescent="0.25">
      <c r="C8152" s="17"/>
    </row>
    <row r="8153" spans="3:3" x14ac:dyDescent="0.25">
      <c r="C8153" s="17"/>
    </row>
    <row r="8154" spans="3:3" x14ac:dyDescent="0.25">
      <c r="C8154" s="17"/>
    </row>
    <row r="8155" spans="3:3" x14ac:dyDescent="0.25">
      <c r="C8155" s="17"/>
    </row>
    <row r="8156" spans="3:3" x14ac:dyDescent="0.25">
      <c r="C8156" s="17"/>
    </row>
    <row r="8157" spans="3:3" x14ac:dyDescent="0.25">
      <c r="C8157" s="17"/>
    </row>
    <row r="8158" spans="3:3" x14ac:dyDescent="0.25">
      <c r="C8158" s="17"/>
    </row>
    <row r="8159" spans="3:3" x14ac:dyDescent="0.25">
      <c r="C8159" s="17"/>
    </row>
    <row r="8160" spans="3:3" x14ac:dyDescent="0.25">
      <c r="C8160" s="17"/>
    </row>
    <row r="8161" spans="3:3" x14ac:dyDescent="0.25">
      <c r="C8161" s="17"/>
    </row>
    <row r="8162" spans="3:3" x14ac:dyDescent="0.25">
      <c r="C8162" s="17"/>
    </row>
    <row r="8163" spans="3:3" x14ac:dyDescent="0.25">
      <c r="C8163" s="17"/>
    </row>
    <row r="8164" spans="3:3" x14ac:dyDescent="0.25">
      <c r="C8164" s="17"/>
    </row>
    <row r="8165" spans="3:3" x14ac:dyDescent="0.25">
      <c r="C8165" s="17"/>
    </row>
    <row r="8166" spans="3:3" x14ac:dyDescent="0.25">
      <c r="C8166" s="17"/>
    </row>
    <row r="8167" spans="3:3" x14ac:dyDescent="0.25">
      <c r="C8167" s="17"/>
    </row>
    <row r="8168" spans="3:3" x14ac:dyDescent="0.25">
      <c r="C8168" s="17"/>
    </row>
    <row r="8169" spans="3:3" x14ac:dyDescent="0.25">
      <c r="C8169" s="17"/>
    </row>
    <row r="8170" spans="3:3" x14ac:dyDescent="0.25">
      <c r="C8170" s="17"/>
    </row>
    <row r="8171" spans="3:3" x14ac:dyDescent="0.25">
      <c r="C8171" s="17"/>
    </row>
    <row r="8172" spans="3:3" x14ac:dyDescent="0.25">
      <c r="C8172" s="17"/>
    </row>
    <row r="8173" spans="3:3" x14ac:dyDescent="0.25">
      <c r="C8173" s="17"/>
    </row>
    <row r="8174" spans="3:3" x14ac:dyDescent="0.25">
      <c r="C8174" s="17"/>
    </row>
    <row r="8175" spans="3:3" x14ac:dyDescent="0.25">
      <c r="C8175" s="17"/>
    </row>
    <row r="8176" spans="3:3" x14ac:dyDescent="0.25">
      <c r="C8176" s="17"/>
    </row>
    <row r="8177" spans="3:3" x14ac:dyDescent="0.25">
      <c r="C8177" s="17"/>
    </row>
    <row r="8178" spans="3:3" x14ac:dyDescent="0.25">
      <c r="C8178" s="17"/>
    </row>
    <row r="8179" spans="3:3" x14ac:dyDescent="0.25">
      <c r="C8179" s="17"/>
    </row>
    <row r="8180" spans="3:3" x14ac:dyDescent="0.25">
      <c r="C8180" s="17"/>
    </row>
    <row r="8181" spans="3:3" x14ac:dyDescent="0.25">
      <c r="C8181" s="17"/>
    </row>
    <row r="8182" spans="3:3" x14ac:dyDescent="0.25">
      <c r="C8182" s="17"/>
    </row>
    <row r="8183" spans="3:3" x14ac:dyDescent="0.25">
      <c r="C8183" s="17"/>
    </row>
    <row r="8184" spans="3:3" x14ac:dyDescent="0.25">
      <c r="C8184" s="17"/>
    </row>
    <row r="8185" spans="3:3" x14ac:dyDescent="0.25">
      <c r="C8185" s="17"/>
    </row>
    <row r="8186" spans="3:3" x14ac:dyDescent="0.25">
      <c r="C8186" s="17"/>
    </row>
    <row r="8187" spans="3:3" x14ac:dyDescent="0.25">
      <c r="C8187" s="17"/>
    </row>
    <row r="8188" spans="3:3" x14ac:dyDescent="0.25">
      <c r="C8188" s="17"/>
    </row>
    <row r="8189" spans="3:3" x14ac:dyDescent="0.25">
      <c r="C8189" s="17"/>
    </row>
    <row r="8190" spans="3:3" x14ac:dyDescent="0.25">
      <c r="C8190" s="17"/>
    </row>
    <row r="8191" spans="3:3" x14ac:dyDescent="0.25">
      <c r="C8191" s="17"/>
    </row>
    <row r="8192" spans="3:3" x14ac:dyDescent="0.25">
      <c r="C8192" s="17"/>
    </row>
    <row r="8193" spans="3:3" x14ac:dyDescent="0.25">
      <c r="C8193" s="17"/>
    </row>
    <row r="8194" spans="3:3" x14ac:dyDescent="0.25">
      <c r="C8194" s="17"/>
    </row>
    <row r="8195" spans="3:3" x14ac:dyDescent="0.25">
      <c r="C8195" s="17"/>
    </row>
    <row r="8196" spans="3:3" x14ac:dyDescent="0.25">
      <c r="C8196" s="17"/>
    </row>
    <row r="8197" spans="3:3" x14ac:dyDescent="0.25">
      <c r="C8197" s="17"/>
    </row>
    <row r="8198" spans="3:3" x14ac:dyDescent="0.25">
      <c r="C8198" s="17"/>
    </row>
    <row r="8199" spans="3:3" x14ac:dyDescent="0.25">
      <c r="C8199" s="17"/>
    </row>
    <row r="8200" spans="3:3" x14ac:dyDescent="0.25">
      <c r="C8200" s="17"/>
    </row>
    <row r="8201" spans="3:3" x14ac:dyDescent="0.25">
      <c r="C8201" s="17"/>
    </row>
    <row r="8202" spans="3:3" x14ac:dyDescent="0.25">
      <c r="C8202" s="17"/>
    </row>
    <row r="8203" spans="3:3" x14ac:dyDescent="0.25">
      <c r="C8203" s="17"/>
    </row>
    <row r="8204" spans="3:3" x14ac:dyDescent="0.25">
      <c r="C8204" s="17"/>
    </row>
    <row r="8205" spans="3:3" x14ac:dyDescent="0.25">
      <c r="C8205" s="17"/>
    </row>
    <row r="8206" spans="3:3" x14ac:dyDescent="0.25">
      <c r="C8206" s="17"/>
    </row>
    <row r="8207" spans="3:3" x14ac:dyDescent="0.25">
      <c r="C8207" s="17"/>
    </row>
    <row r="8208" spans="3:3" x14ac:dyDescent="0.25">
      <c r="C8208" s="17"/>
    </row>
    <row r="8209" spans="3:3" x14ac:dyDescent="0.25">
      <c r="C8209" s="17"/>
    </row>
    <row r="8210" spans="3:3" x14ac:dyDescent="0.25">
      <c r="C8210" s="17"/>
    </row>
    <row r="8211" spans="3:3" x14ac:dyDescent="0.25">
      <c r="C8211" s="17"/>
    </row>
    <row r="8212" spans="3:3" x14ac:dyDescent="0.25">
      <c r="C8212" s="17"/>
    </row>
    <row r="8213" spans="3:3" x14ac:dyDescent="0.25">
      <c r="C8213" s="17"/>
    </row>
    <row r="8214" spans="3:3" x14ac:dyDescent="0.25">
      <c r="C8214" s="17"/>
    </row>
    <row r="8215" spans="3:3" x14ac:dyDescent="0.25">
      <c r="C8215" s="17"/>
    </row>
    <row r="8216" spans="3:3" x14ac:dyDescent="0.25">
      <c r="C8216" s="17"/>
    </row>
    <row r="8217" spans="3:3" x14ac:dyDescent="0.25">
      <c r="C8217" s="17"/>
    </row>
    <row r="8218" spans="3:3" x14ac:dyDescent="0.25">
      <c r="C8218" s="17"/>
    </row>
    <row r="8219" spans="3:3" x14ac:dyDescent="0.25">
      <c r="C8219" s="17"/>
    </row>
    <row r="8220" spans="3:3" x14ac:dyDescent="0.25">
      <c r="C8220" s="17"/>
    </row>
    <row r="8221" spans="3:3" x14ac:dyDescent="0.25">
      <c r="C8221" s="17"/>
    </row>
    <row r="8222" spans="3:3" x14ac:dyDescent="0.25">
      <c r="C8222" s="17"/>
    </row>
    <row r="8223" spans="3:3" x14ac:dyDescent="0.25">
      <c r="C8223" s="17"/>
    </row>
    <row r="8224" spans="3:3" x14ac:dyDescent="0.25">
      <c r="C8224" s="17"/>
    </row>
    <row r="8225" spans="3:3" x14ac:dyDescent="0.25">
      <c r="C8225" s="17"/>
    </row>
    <row r="8226" spans="3:3" x14ac:dyDescent="0.25">
      <c r="C8226" s="17"/>
    </row>
    <row r="8227" spans="3:3" x14ac:dyDescent="0.25">
      <c r="C8227" s="17"/>
    </row>
    <row r="8228" spans="3:3" x14ac:dyDescent="0.25">
      <c r="C8228" s="17"/>
    </row>
    <row r="8229" spans="3:3" x14ac:dyDescent="0.25">
      <c r="C8229" s="17"/>
    </row>
    <row r="8230" spans="3:3" x14ac:dyDescent="0.25">
      <c r="C8230" s="17"/>
    </row>
    <row r="8231" spans="3:3" x14ac:dyDescent="0.25">
      <c r="C8231" s="17"/>
    </row>
    <row r="8232" spans="3:3" x14ac:dyDescent="0.25">
      <c r="C8232" s="17"/>
    </row>
    <row r="8233" spans="3:3" x14ac:dyDescent="0.25">
      <c r="C8233" s="17"/>
    </row>
    <row r="8234" spans="3:3" x14ac:dyDescent="0.25">
      <c r="C8234" s="17"/>
    </row>
    <row r="8235" spans="3:3" x14ac:dyDescent="0.25">
      <c r="C8235" s="17"/>
    </row>
    <row r="8236" spans="3:3" x14ac:dyDescent="0.25">
      <c r="C8236" s="17"/>
    </row>
    <row r="8237" spans="3:3" x14ac:dyDescent="0.25">
      <c r="C8237" s="17"/>
    </row>
    <row r="8238" spans="3:3" x14ac:dyDescent="0.25">
      <c r="C8238" s="17"/>
    </row>
    <row r="8239" spans="3:3" x14ac:dyDescent="0.25">
      <c r="C8239" s="17"/>
    </row>
    <row r="8240" spans="3:3" x14ac:dyDescent="0.25">
      <c r="C8240" s="17"/>
    </row>
    <row r="8241" spans="3:3" x14ac:dyDescent="0.25">
      <c r="C8241" s="17"/>
    </row>
    <row r="8242" spans="3:3" x14ac:dyDescent="0.25">
      <c r="C8242" s="17"/>
    </row>
    <row r="8243" spans="3:3" x14ac:dyDescent="0.25">
      <c r="C8243" s="17"/>
    </row>
    <row r="8244" spans="3:3" x14ac:dyDescent="0.25">
      <c r="C8244" s="17"/>
    </row>
    <row r="8245" spans="3:3" x14ac:dyDescent="0.25">
      <c r="C8245" s="17"/>
    </row>
    <row r="8246" spans="3:3" x14ac:dyDescent="0.25">
      <c r="C8246" s="17"/>
    </row>
    <row r="8247" spans="3:3" x14ac:dyDescent="0.25">
      <c r="C8247" s="17"/>
    </row>
    <row r="8248" spans="3:3" x14ac:dyDescent="0.25">
      <c r="C8248" s="17"/>
    </row>
    <row r="8249" spans="3:3" x14ac:dyDescent="0.25">
      <c r="C8249" s="17"/>
    </row>
    <row r="8250" spans="3:3" x14ac:dyDescent="0.25">
      <c r="C8250" s="17"/>
    </row>
    <row r="8251" spans="3:3" x14ac:dyDescent="0.25">
      <c r="C8251" s="17"/>
    </row>
    <row r="8252" spans="3:3" x14ac:dyDescent="0.25">
      <c r="C8252" s="17"/>
    </row>
    <row r="8253" spans="3:3" x14ac:dyDescent="0.25">
      <c r="C8253" s="17"/>
    </row>
    <row r="8254" spans="3:3" x14ac:dyDescent="0.25">
      <c r="C8254" s="17"/>
    </row>
    <row r="8255" spans="3:3" x14ac:dyDescent="0.25">
      <c r="C8255" s="17"/>
    </row>
    <row r="8256" spans="3:3" x14ac:dyDescent="0.25">
      <c r="C8256" s="17"/>
    </row>
    <row r="8257" spans="3:3" x14ac:dyDescent="0.25">
      <c r="C8257" s="17"/>
    </row>
    <row r="8258" spans="3:3" x14ac:dyDescent="0.25">
      <c r="C8258" s="17"/>
    </row>
    <row r="8259" spans="3:3" x14ac:dyDescent="0.25">
      <c r="C8259" s="17"/>
    </row>
    <row r="8260" spans="3:3" x14ac:dyDescent="0.25">
      <c r="C8260" s="17"/>
    </row>
    <row r="8261" spans="3:3" x14ac:dyDescent="0.25">
      <c r="C8261" s="17"/>
    </row>
    <row r="8262" spans="3:3" x14ac:dyDescent="0.25">
      <c r="C8262" s="17"/>
    </row>
    <row r="8263" spans="3:3" x14ac:dyDescent="0.25">
      <c r="C8263" s="17"/>
    </row>
    <row r="8264" spans="3:3" x14ac:dyDescent="0.25">
      <c r="C8264" s="17"/>
    </row>
    <row r="8265" spans="3:3" x14ac:dyDescent="0.25">
      <c r="C8265" s="17"/>
    </row>
    <row r="8266" spans="3:3" x14ac:dyDescent="0.25">
      <c r="C8266" s="17"/>
    </row>
    <row r="8267" spans="3:3" x14ac:dyDescent="0.25">
      <c r="C8267" s="17"/>
    </row>
    <row r="8268" spans="3:3" x14ac:dyDescent="0.25">
      <c r="C8268" s="17"/>
    </row>
    <row r="8269" spans="3:3" x14ac:dyDescent="0.25">
      <c r="C8269" s="17"/>
    </row>
    <row r="8270" spans="3:3" x14ac:dyDescent="0.25">
      <c r="C8270" s="17"/>
    </row>
    <row r="8271" spans="3:3" x14ac:dyDescent="0.25">
      <c r="C8271" s="17"/>
    </row>
    <row r="8272" spans="3:3" x14ac:dyDescent="0.25">
      <c r="C8272" s="17"/>
    </row>
    <row r="8273" spans="3:3" x14ac:dyDescent="0.25">
      <c r="C8273" s="17"/>
    </row>
    <row r="8274" spans="3:3" x14ac:dyDescent="0.25">
      <c r="C8274" s="17"/>
    </row>
    <row r="8275" spans="3:3" x14ac:dyDescent="0.25">
      <c r="C8275" s="17"/>
    </row>
    <row r="8276" spans="3:3" x14ac:dyDescent="0.25">
      <c r="C8276" s="17"/>
    </row>
    <row r="8277" spans="3:3" x14ac:dyDescent="0.25">
      <c r="C8277" s="17"/>
    </row>
    <row r="8278" spans="3:3" x14ac:dyDescent="0.25">
      <c r="C8278" s="17"/>
    </row>
    <row r="8279" spans="3:3" x14ac:dyDescent="0.25">
      <c r="C8279" s="17"/>
    </row>
    <row r="8280" spans="3:3" x14ac:dyDescent="0.25">
      <c r="C8280" s="17"/>
    </row>
    <row r="8281" spans="3:3" x14ac:dyDescent="0.25">
      <c r="C8281" s="17"/>
    </row>
    <row r="8282" spans="3:3" x14ac:dyDescent="0.25">
      <c r="C8282" s="17"/>
    </row>
    <row r="8283" spans="3:3" x14ac:dyDescent="0.25">
      <c r="C8283" s="17"/>
    </row>
    <row r="8284" spans="3:3" x14ac:dyDescent="0.25">
      <c r="C8284" s="17"/>
    </row>
    <row r="8285" spans="3:3" x14ac:dyDescent="0.25">
      <c r="C8285" s="17"/>
    </row>
    <row r="8286" spans="3:3" x14ac:dyDescent="0.25">
      <c r="C8286" s="17"/>
    </row>
    <row r="8287" spans="3:3" x14ac:dyDescent="0.25">
      <c r="C8287" s="17"/>
    </row>
    <row r="8288" spans="3:3" x14ac:dyDescent="0.25">
      <c r="C8288" s="17"/>
    </row>
    <row r="8289" spans="3:3" x14ac:dyDescent="0.25">
      <c r="C8289" s="17"/>
    </row>
    <row r="8290" spans="3:3" x14ac:dyDescent="0.25">
      <c r="C8290" s="17"/>
    </row>
    <row r="8291" spans="3:3" x14ac:dyDescent="0.25">
      <c r="C8291" s="17"/>
    </row>
    <row r="8292" spans="3:3" x14ac:dyDescent="0.25">
      <c r="C8292" s="17"/>
    </row>
    <row r="8293" spans="3:3" x14ac:dyDescent="0.25">
      <c r="C8293" s="17"/>
    </row>
    <row r="8294" spans="3:3" x14ac:dyDescent="0.25">
      <c r="C8294" s="17"/>
    </row>
    <row r="8295" spans="3:3" x14ac:dyDescent="0.25">
      <c r="C8295" s="17"/>
    </row>
    <row r="8296" spans="3:3" x14ac:dyDescent="0.25">
      <c r="C8296" s="17"/>
    </row>
    <row r="8297" spans="3:3" x14ac:dyDescent="0.25">
      <c r="C8297" s="17"/>
    </row>
    <row r="8298" spans="3:3" x14ac:dyDescent="0.25">
      <c r="C8298" s="17"/>
    </row>
    <row r="8299" spans="3:3" x14ac:dyDescent="0.25">
      <c r="C8299" s="17"/>
    </row>
    <row r="8300" spans="3:3" x14ac:dyDescent="0.25">
      <c r="C8300" s="17"/>
    </row>
    <row r="8301" spans="3:3" x14ac:dyDescent="0.25">
      <c r="C8301" s="17"/>
    </row>
    <row r="8302" spans="3:3" x14ac:dyDescent="0.25">
      <c r="C8302" s="17"/>
    </row>
    <row r="8303" spans="3:3" x14ac:dyDescent="0.25">
      <c r="C8303" s="17"/>
    </row>
    <row r="8304" spans="3:3" x14ac:dyDescent="0.25">
      <c r="C8304" s="17"/>
    </row>
    <row r="8305" spans="3:3" x14ac:dyDescent="0.25">
      <c r="C8305" s="17"/>
    </row>
    <row r="8306" spans="3:3" x14ac:dyDescent="0.25">
      <c r="C8306" s="17"/>
    </row>
    <row r="8307" spans="3:3" x14ac:dyDescent="0.25">
      <c r="C8307" s="17"/>
    </row>
    <row r="8308" spans="3:3" x14ac:dyDescent="0.25">
      <c r="C8308" s="17"/>
    </row>
    <row r="8309" spans="3:3" x14ac:dyDescent="0.25">
      <c r="C8309" s="17"/>
    </row>
    <row r="8310" spans="3:3" x14ac:dyDescent="0.25">
      <c r="C8310" s="17"/>
    </row>
    <row r="8311" spans="3:3" x14ac:dyDescent="0.25">
      <c r="C8311" s="17"/>
    </row>
    <row r="8312" spans="3:3" x14ac:dyDescent="0.25">
      <c r="C8312" s="17"/>
    </row>
    <row r="8313" spans="3:3" x14ac:dyDescent="0.25">
      <c r="C8313" s="17"/>
    </row>
    <row r="8314" spans="3:3" x14ac:dyDescent="0.25">
      <c r="C8314" s="17"/>
    </row>
    <row r="8315" spans="3:3" x14ac:dyDescent="0.25">
      <c r="C8315" s="17"/>
    </row>
    <row r="8316" spans="3:3" x14ac:dyDescent="0.25">
      <c r="C8316" s="17"/>
    </row>
    <row r="8317" spans="3:3" x14ac:dyDescent="0.25">
      <c r="C8317" s="17"/>
    </row>
    <row r="8318" spans="3:3" x14ac:dyDescent="0.25">
      <c r="C8318" s="17"/>
    </row>
    <row r="8319" spans="3:3" x14ac:dyDescent="0.25">
      <c r="C8319" s="17"/>
    </row>
    <row r="8320" spans="3:3" x14ac:dyDescent="0.25">
      <c r="C8320" s="17"/>
    </row>
    <row r="8321" spans="3:3" x14ac:dyDescent="0.25">
      <c r="C8321" s="17"/>
    </row>
    <row r="8322" spans="3:3" x14ac:dyDescent="0.25">
      <c r="C8322" s="17"/>
    </row>
    <row r="8323" spans="3:3" x14ac:dyDescent="0.25">
      <c r="C8323" s="17"/>
    </row>
    <row r="8324" spans="3:3" x14ac:dyDescent="0.25">
      <c r="C8324" s="17"/>
    </row>
    <row r="8325" spans="3:3" x14ac:dyDescent="0.25">
      <c r="C8325" s="17"/>
    </row>
    <row r="8326" spans="3:3" x14ac:dyDescent="0.25">
      <c r="C8326" s="17"/>
    </row>
    <row r="8327" spans="3:3" x14ac:dyDescent="0.25">
      <c r="C8327" s="17"/>
    </row>
    <row r="8328" spans="3:3" x14ac:dyDescent="0.25">
      <c r="C8328" s="17"/>
    </row>
    <row r="8329" spans="3:3" x14ac:dyDescent="0.25">
      <c r="C8329" s="17"/>
    </row>
    <row r="8330" spans="3:3" x14ac:dyDescent="0.25">
      <c r="C8330" s="17"/>
    </row>
    <row r="8331" spans="3:3" x14ac:dyDescent="0.25">
      <c r="C8331" s="17"/>
    </row>
    <row r="8332" spans="3:3" x14ac:dyDescent="0.25">
      <c r="C8332" s="17"/>
    </row>
    <row r="8333" spans="3:3" x14ac:dyDescent="0.25">
      <c r="C8333" s="17"/>
    </row>
    <row r="8334" spans="3:3" x14ac:dyDescent="0.25">
      <c r="C8334" s="17"/>
    </row>
    <row r="8335" spans="3:3" x14ac:dyDescent="0.25">
      <c r="C8335" s="17"/>
    </row>
    <row r="8336" spans="3:3" x14ac:dyDescent="0.25">
      <c r="C8336" s="17"/>
    </row>
    <row r="8337" spans="3:3" x14ac:dyDescent="0.25">
      <c r="C8337" s="17"/>
    </row>
    <row r="8338" spans="3:3" x14ac:dyDescent="0.25">
      <c r="C8338" s="17"/>
    </row>
    <row r="8339" spans="3:3" x14ac:dyDescent="0.25">
      <c r="C8339" s="17"/>
    </row>
    <row r="8340" spans="3:3" x14ac:dyDescent="0.25">
      <c r="C8340" s="17"/>
    </row>
    <row r="8341" spans="3:3" x14ac:dyDescent="0.25">
      <c r="C8341" s="17"/>
    </row>
    <row r="8342" spans="3:3" x14ac:dyDescent="0.25">
      <c r="C8342" s="17"/>
    </row>
    <row r="8343" spans="3:3" x14ac:dyDescent="0.25">
      <c r="C8343" s="17"/>
    </row>
    <row r="8344" spans="3:3" x14ac:dyDescent="0.25">
      <c r="C8344" s="17"/>
    </row>
    <row r="8345" spans="3:3" x14ac:dyDescent="0.25">
      <c r="C8345" s="17"/>
    </row>
    <row r="8346" spans="3:3" x14ac:dyDescent="0.25">
      <c r="C8346" s="17"/>
    </row>
    <row r="8347" spans="3:3" x14ac:dyDescent="0.25">
      <c r="C8347" s="17"/>
    </row>
    <row r="8348" spans="3:3" x14ac:dyDescent="0.25">
      <c r="C8348" s="17"/>
    </row>
    <row r="8349" spans="3:3" x14ac:dyDescent="0.25">
      <c r="C8349" s="17"/>
    </row>
    <row r="8350" spans="3:3" x14ac:dyDescent="0.25">
      <c r="C8350" s="17"/>
    </row>
    <row r="8351" spans="3:3" x14ac:dyDescent="0.25">
      <c r="C8351" s="17"/>
    </row>
    <row r="8352" spans="3:3" x14ac:dyDescent="0.25">
      <c r="C8352" s="17"/>
    </row>
    <row r="8353" spans="3:3" x14ac:dyDescent="0.25">
      <c r="C8353" s="17"/>
    </row>
    <row r="8354" spans="3:3" x14ac:dyDescent="0.25">
      <c r="C8354" s="17"/>
    </row>
    <row r="8355" spans="3:3" x14ac:dyDescent="0.25">
      <c r="C8355" s="17"/>
    </row>
    <row r="8356" spans="3:3" x14ac:dyDescent="0.25">
      <c r="C8356" s="17"/>
    </row>
    <row r="8357" spans="3:3" x14ac:dyDescent="0.25">
      <c r="C8357" s="17"/>
    </row>
    <row r="8358" spans="3:3" x14ac:dyDescent="0.25">
      <c r="C8358" s="17"/>
    </row>
    <row r="8359" spans="3:3" x14ac:dyDescent="0.25">
      <c r="C8359" s="17"/>
    </row>
    <row r="8360" spans="3:3" x14ac:dyDescent="0.25">
      <c r="C8360" s="17"/>
    </row>
    <row r="8361" spans="3:3" x14ac:dyDescent="0.25">
      <c r="C8361" s="17"/>
    </row>
    <row r="8362" spans="3:3" x14ac:dyDescent="0.25">
      <c r="C8362" s="17"/>
    </row>
    <row r="8363" spans="3:3" x14ac:dyDescent="0.25">
      <c r="C8363" s="17"/>
    </row>
    <row r="8364" spans="3:3" x14ac:dyDescent="0.25">
      <c r="C8364" s="17"/>
    </row>
    <row r="8365" spans="3:3" x14ac:dyDescent="0.25">
      <c r="C8365" s="17"/>
    </row>
    <row r="8366" spans="3:3" x14ac:dyDescent="0.25">
      <c r="C8366" s="17"/>
    </row>
    <row r="8367" spans="3:3" x14ac:dyDescent="0.25">
      <c r="C8367" s="17"/>
    </row>
    <row r="8368" spans="3:3" x14ac:dyDescent="0.25">
      <c r="C8368" s="17"/>
    </row>
    <row r="8369" spans="3:3" x14ac:dyDescent="0.25">
      <c r="C8369" s="17"/>
    </row>
    <row r="8370" spans="3:3" x14ac:dyDescent="0.25">
      <c r="C8370" s="17"/>
    </row>
    <row r="8371" spans="3:3" x14ac:dyDescent="0.25">
      <c r="C8371" s="17"/>
    </row>
    <row r="8372" spans="3:3" x14ac:dyDescent="0.25">
      <c r="C8372" s="17"/>
    </row>
    <row r="8373" spans="3:3" x14ac:dyDescent="0.25">
      <c r="C8373" s="17"/>
    </row>
    <row r="8374" spans="3:3" x14ac:dyDescent="0.25">
      <c r="C8374" s="17"/>
    </row>
    <row r="8375" spans="3:3" x14ac:dyDescent="0.25">
      <c r="C8375" s="17"/>
    </row>
    <row r="8376" spans="3:3" x14ac:dyDescent="0.25">
      <c r="C8376" s="17"/>
    </row>
    <row r="8377" spans="3:3" x14ac:dyDescent="0.25">
      <c r="C8377" s="17"/>
    </row>
    <row r="8378" spans="3:3" x14ac:dyDescent="0.25">
      <c r="C8378" s="17"/>
    </row>
    <row r="8379" spans="3:3" x14ac:dyDescent="0.25">
      <c r="C8379" s="17"/>
    </row>
    <row r="8380" spans="3:3" x14ac:dyDescent="0.25">
      <c r="C8380" s="17"/>
    </row>
    <row r="8381" spans="3:3" x14ac:dyDescent="0.25">
      <c r="C8381" s="17"/>
    </row>
    <row r="8382" spans="3:3" x14ac:dyDescent="0.25">
      <c r="C8382" s="17"/>
    </row>
    <row r="8383" spans="3:3" x14ac:dyDescent="0.25">
      <c r="C8383" s="17"/>
    </row>
    <row r="8384" spans="3:3" x14ac:dyDescent="0.25">
      <c r="C8384" s="17"/>
    </row>
    <row r="8385" spans="3:3" x14ac:dyDescent="0.25">
      <c r="C8385" s="17"/>
    </row>
    <row r="8386" spans="3:3" x14ac:dyDescent="0.25">
      <c r="C8386" s="17"/>
    </row>
    <row r="8387" spans="3:3" x14ac:dyDescent="0.25">
      <c r="C8387" s="17"/>
    </row>
    <row r="8388" spans="3:3" x14ac:dyDescent="0.25">
      <c r="C8388" s="17"/>
    </row>
    <row r="8389" spans="3:3" x14ac:dyDescent="0.25">
      <c r="C8389" s="17"/>
    </row>
    <row r="8390" spans="3:3" x14ac:dyDescent="0.25">
      <c r="C8390" s="17"/>
    </row>
    <row r="8391" spans="3:3" x14ac:dyDescent="0.25">
      <c r="C8391" s="17"/>
    </row>
    <row r="8392" spans="3:3" x14ac:dyDescent="0.25">
      <c r="C8392" s="17"/>
    </row>
    <row r="8393" spans="3:3" x14ac:dyDescent="0.25">
      <c r="C8393" s="17"/>
    </row>
    <row r="8394" spans="3:3" x14ac:dyDescent="0.25">
      <c r="C8394" s="17"/>
    </row>
    <row r="8395" spans="3:3" x14ac:dyDescent="0.25">
      <c r="C8395" s="17"/>
    </row>
    <row r="8396" spans="3:3" x14ac:dyDescent="0.25">
      <c r="C8396" s="17"/>
    </row>
    <row r="8397" spans="3:3" x14ac:dyDescent="0.25">
      <c r="C8397" s="17"/>
    </row>
    <row r="8398" spans="3:3" x14ac:dyDescent="0.25">
      <c r="C8398" s="17"/>
    </row>
    <row r="8399" spans="3:3" x14ac:dyDescent="0.25">
      <c r="C8399" s="17"/>
    </row>
    <row r="8400" spans="3:3" x14ac:dyDescent="0.25">
      <c r="C8400" s="17"/>
    </row>
    <row r="8401" spans="3:3" x14ac:dyDescent="0.25">
      <c r="C8401" s="17"/>
    </row>
    <row r="8402" spans="3:3" x14ac:dyDescent="0.25">
      <c r="C8402" s="17"/>
    </row>
    <row r="8403" spans="3:3" x14ac:dyDescent="0.25">
      <c r="C8403" s="17"/>
    </row>
    <row r="8404" spans="3:3" x14ac:dyDescent="0.25">
      <c r="C8404" s="17"/>
    </row>
    <row r="8405" spans="3:3" x14ac:dyDescent="0.25">
      <c r="C8405" s="17"/>
    </row>
    <row r="8406" spans="3:3" x14ac:dyDescent="0.25">
      <c r="C8406" s="17"/>
    </row>
    <row r="8407" spans="3:3" x14ac:dyDescent="0.25">
      <c r="C8407" s="17"/>
    </row>
    <row r="8408" spans="3:3" x14ac:dyDescent="0.25">
      <c r="C8408" s="17"/>
    </row>
    <row r="8409" spans="3:3" x14ac:dyDescent="0.25">
      <c r="C8409" s="17"/>
    </row>
    <row r="8410" spans="3:3" x14ac:dyDescent="0.25">
      <c r="C8410" s="17"/>
    </row>
    <row r="8411" spans="3:3" x14ac:dyDescent="0.25">
      <c r="C8411" s="17"/>
    </row>
    <row r="8412" spans="3:3" x14ac:dyDescent="0.25">
      <c r="C8412" s="17"/>
    </row>
    <row r="8413" spans="3:3" x14ac:dyDescent="0.25">
      <c r="C8413" s="17"/>
    </row>
    <row r="8414" spans="3:3" x14ac:dyDescent="0.25">
      <c r="C8414" s="17"/>
    </row>
    <row r="8415" spans="3:3" x14ac:dyDescent="0.25">
      <c r="C8415" s="17"/>
    </row>
    <row r="8416" spans="3:3" x14ac:dyDescent="0.25">
      <c r="C8416" s="17"/>
    </row>
    <row r="8417" spans="3:3" x14ac:dyDescent="0.25">
      <c r="C8417" s="17"/>
    </row>
    <row r="8418" spans="3:3" x14ac:dyDescent="0.25">
      <c r="C8418" s="17"/>
    </row>
    <row r="8419" spans="3:3" x14ac:dyDescent="0.25">
      <c r="C8419" s="17"/>
    </row>
    <row r="8420" spans="3:3" x14ac:dyDescent="0.25">
      <c r="C8420" s="17"/>
    </row>
    <row r="8421" spans="3:3" x14ac:dyDescent="0.25">
      <c r="C8421" s="17"/>
    </row>
    <row r="8422" spans="3:3" x14ac:dyDescent="0.25">
      <c r="C8422" s="17"/>
    </row>
    <row r="8423" spans="3:3" x14ac:dyDescent="0.25">
      <c r="C8423" s="17"/>
    </row>
    <row r="8424" spans="3:3" x14ac:dyDescent="0.25">
      <c r="C8424" s="17"/>
    </row>
    <row r="8425" spans="3:3" x14ac:dyDescent="0.25">
      <c r="C8425" s="17"/>
    </row>
    <row r="8426" spans="3:3" x14ac:dyDescent="0.25">
      <c r="C8426" s="17"/>
    </row>
    <row r="8427" spans="3:3" x14ac:dyDescent="0.25">
      <c r="C8427" s="17"/>
    </row>
    <row r="8428" spans="3:3" x14ac:dyDescent="0.25">
      <c r="C8428" s="17"/>
    </row>
    <row r="8429" spans="3:3" x14ac:dyDescent="0.25">
      <c r="C8429" s="17"/>
    </row>
    <row r="8430" spans="3:3" x14ac:dyDescent="0.25">
      <c r="C8430" s="17"/>
    </row>
    <row r="8431" spans="3:3" x14ac:dyDescent="0.25">
      <c r="C8431" s="17"/>
    </row>
    <row r="8432" spans="3:3" x14ac:dyDescent="0.25">
      <c r="C8432" s="17"/>
    </row>
    <row r="8433" spans="3:3" x14ac:dyDescent="0.25">
      <c r="C8433" s="17"/>
    </row>
    <row r="8434" spans="3:3" x14ac:dyDescent="0.25">
      <c r="C8434" s="17"/>
    </row>
    <row r="8435" spans="3:3" x14ac:dyDescent="0.25">
      <c r="C8435" s="17"/>
    </row>
    <row r="8436" spans="3:3" x14ac:dyDescent="0.25">
      <c r="C8436" s="17"/>
    </row>
    <row r="8437" spans="3:3" x14ac:dyDescent="0.25">
      <c r="C8437" s="17"/>
    </row>
    <row r="8438" spans="3:3" x14ac:dyDescent="0.25">
      <c r="C8438" s="17"/>
    </row>
    <row r="8439" spans="3:3" x14ac:dyDescent="0.25">
      <c r="C8439" s="17"/>
    </row>
    <row r="8440" spans="3:3" x14ac:dyDescent="0.25">
      <c r="C8440" s="17"/>
    </row>
    <row r="8441" spans="3:3" x14ac:dyDescent="0.25">
      <c r="C8441" s="17"/>
    </row>
    <row r="8442" spans="3:3" x14ac:dyDescent="0.25">
      <c r="C8442" s="17"/>
    </row>
    <row r="8443" spans="3:3" x14ac:dyDescent="0.25">
      <c r="C8443" s="17"/>
    </row>
    <row r="8444" spans="3:3" x14ac:dyDescent="0.25">
      <c r="C8444" s="17"/>
    </row>
    <row r="8445" spans="3:3" x14ac:dyDescent="0.25">
      <c r="C8445" s="17"/>
    </row>
    <row r="8446" spans="3:3" x14ac:dyDescent="0.25">
      <c r="C8446" s="17"/>
    </row>
    <row r="8447" spans="3:3" x14ac:dyDescent="0.25">
      <c r="C8447" s="17"/>
    </row>
    <row r="8448" spans="3:3" x14ac:dyDescent="0.25">
      <c r="C8448" s="17"/>
    </row>
    <row r="8449" spans="3:3" x14ac:dyDescent="0.25">
      <c r="C8449" s="17"/>
    </row>
    <row r="8450" spans="3:3" x14ac:dyDescent="0.25">
      <c r="C8450" s="17"/>
    </row>
    <row r="8451" spans="3:3" x14ac:dyDescent="0.25">
      <c r="C8451" s="17"/>
    </row>
    <row r="8452" spans="3:3" x14ac:dyDescent="0.25">
      <c r="C8452" s="17"/>
    </row>
    <row r="8453" spans="3:3" x14ac:dyDescent="0.25">
      <c r="C8453" s="17"/>
    </row>
    <row r="8454" spans="3:3" x14ac:dyDescent="0.25">
      <c r="C8454" s="17"/>
    </row>
    <row r="8455" spans="3:3" x14ac:dyDescent="0.25">
      <c r="C8455" s="17"/>
    </row>
    <row r="8456" spans="3:3" x14ac:dyDescent="0.25">
      <c r="C8456" s="17"/>
    </row>
    <row r="8457" spans="3:3" x14ac:dyDescent="0.25">
      <c r="C8457" s="17"/>
    </row>
    <row r="8458" spans="3:3" x14ac:dyDescent="0.25">
      <c r="C8458" s="17"/>
    </row>
    <row r="8459" spans="3:3" x14ac:dyDescent="0.25">
      <c r="C8459" s="17"/>
    </row>
    <row r="8460" spans="3:3" x14ac:dyDescent="0.25">
      <c r="C8460" s="17"/>
    </row>
    <row r="8461" spans="3:3" x14ac:dyDescent="0.25">
      <c r="C8461" s="17"/>
    </row>
    <row r="8462" spans="3:3" x14ac:dyDescent="0.25">
      <c r="C8462" s="17"/>
    </row>
    <row r="8463" spans="3:3" x14ac:dyDescent="0.25">
      <c r="C8463" s="17"/>
    </row>
    <row r="8464" spans="3:3" x14ac:dyDescent="0.25">
      <c r="C8464" s="17"/>
    </row>
    <row r="8465" spans="3:3" x14ac:dyDescent="0.25">
      <c r="C8465" s="17"/>
    </row>
    <row r="8466" spans="3:3" x14ac:dyDescent="0.25">
      <c r="C8466" s="17"/>
    </row>
    <row r="8467" spans="3:3" x14ac:dyDescent="0.25">
      <c r="C8467" s="17"/>
    </row>
    <row r="8468" spans="3:3" x14ac:dyDescent="0.25">
      <c r="C8468" s="17"/>
    </row>
    <row r="8469" spans="3:3" x14ac:dyDescent="0.25">
      <c r="C8469" s="17"/>
    </row>
    <row r="8470" spans="3:3" x14ac:dyDescent="0.25">
      <c r="C8470" s="17"/>
    </row>
    <row r="8471" spans="3:3" x14ac:dyDescent="0.25">
      <c r="C8471" s="17"/>
    </row>
    <row r="8472" spans="3:3" x14ac:dyDescent="0.25">
      <c r="C8472" s="17"/>
    </row>
    <row r="8473" spans="3:3" x14ac:dyDescent="0.25">
      <c r="C8473" s="17"/>
    </row>
    <row r="8474" spans="3:3" x14ac:dyDescent="0.25">
      <c r="C8474" s="17"/>
    </row>
    <row r="8475" spans="3:3" x14ac:dyDescent="0.25">
      <c r="C8475" s="17"/>
    </row>
    <row r="8476" spans="3:3" x14ac:dyDescent="0.25">
      <c r="C8476" s="17"/>
    </row>
    <row r="8477" spans="3:3" x14ac:dyDescent="0.25">
      <c r="C8477" s="17"/>
    </row>
    <row r="8478" spans="3:3" x14ac:dyDescent="0.25">
      <c r="C8478" s="17"/>
    </row>
    <row r="8479" spans="3:3" x14ac:dyDescent="0.25">
      <c r="C8479" s="17"/>
    </row>
    <row r="8480" spans="3:3" x14ac:dyDescent="0.25">
      <c r="C8480" s="17"/>
    </row>
    <row r="8481" spans="3:3" x14ac:dyDescent="0.25">
      <c r="C8481" s="17"/>
    </row>
    <row r="8482" spans="3:3" x14ac:dyDescent="0.25">
      <c r="C8482" s="17"/>
    </row>
    <row r="8483" spans="3:3" x14ac:dyDescent="0.25">
      <c r="C8483" s="17"/>
    </row>
    <row r="8484" spans="3:3" x14ac:dyDescent="0.25">
      <c r="C8484" s="17"/>
    </row>
    <row r="8485" spans="3:3" x14ac:dyDescent="0.25">
      <c r="C8485" s="17"/>
    </row>
    <row r="8486" spans="3:3" x14ac:dyDescent="0.25">
      <c r="C8486" s="17"/>
    </row>
    <row r="8487" spans="3:3" x14ac:dyDescent="0.25">
      <c r="C8487" s="17"/>
    </row>
    <row r="8488" spans="3:3" x14ac:dyDescent="0.25">
      <c r="C8488" s="17"/>
    </row>
    <row r="8489" spans="3:3" x14ac:dyDescent="0.25">
      <c r="C8489" s="17"/>
    </row>
    <row r="8490" spans="3:3" x14ac:dyDescent="0.25">
      <c r="C8490" s="17"/>
    </row>
    <row r="8491" spans="3:3" x14ac:dyDescent="0.25">
      <c r="C8491" s="17"/>
    </row>
    <row r="8492" spans="3:3" x14ac:dyDescent="0.25">
      <c r="C8492" s="17"/>
    </row>
    <row r="8493" spans="3:3" x14ac:dyDescent="0.25">
      <c r="C8493" s="17"/>
    </row>
    <row r="8494" spans="3:3" x14ac:dyDescent="0.25">
      <c r="C8494" s="17"/>
    </row>
    <row r="8495" spans="3:3" x14ac:dyDescent="0.25">
      <c r="C8495" s="17"/>
    </row>
    <row r="8496" spans="3:3" x14ac:dyDescent="0.25">
      <c r="C8496" s="17"/>
    </row>
    <row r="8497" spans="3:3" x14ac:dyDescent="0.25">
      <c r="C8497" s="17"/>
    </row>
    <row r="8498" spans="3:3" x14ac:dyDescent="0.25">
      <c r="C8498" s="17"/>
    </row>
    <row r="8499" spans="3:3" x14ac:dyDescent="0.25">
      <c r="C8499" s="17"/>
    </row>
    <row r="8500" spans="3:3" x14ac:dyDescent="0.25">
      <c r="C8500" s="17"/>
    </row>
    <row r="8501" spans="3:3" x14ac:dyDescent="0.25">
      <c r="C8501" s="17"/>
    </row>
    <row r="8502" spans="3:3" x14ac:dyDescent="0.25">
      <c r="C8502" s="17"/>
    </row>
    <row r="8503" spans="3:3" x14ac:dyDescent="0.25">
      <c r="C8503" s="17"/>
    </row>
    <row r="8504" spans="3:3" x14ac:dyDescent="0.25">
      <c r="C8504" s="17"/>
    </row>
    <row r="8505" spans="3:3" x14ac:dyDescent="0.25">
      <c r="C8505" s="17"/>
    </row>
    <row r="8506" spans="3:3" x14ac:dyDescent="0.25">
      <c r="C8506" s="17"/>
    </row>
    <row r="8507" spans="3:3" x14ac:dyDescent="0.25">
      <c r="C8507" s="17"/>
    </row>
    <row r="8508" spans="3:3" x14ac:dyDescent="0.25">
      <c r="C8508" s="17"/>
    </row>
    <row r="8509" spans="3:3" x14ac:dyDescent="0.25">
      <c r="C8509" s="17"/>
    </row>
    <row r="8510" spans="3:3" x14ac:dyDescent="0.25">
      <c r="C8510" s="17"/>
    </row>
    <row r="8511" spans="3:3" x14ac:dyDescent="0.25">
      <c r="C8511" s="17"/>
    </row>
    <row r="8512" spans="3:3" x14ac:dyDescent="0.25">
      <c r="C8512" s="17"/>
    </row>
    <row r="8513" spans="3:3" x14ac:dyDescent="0.25">
      <c r="C8513" s="17"/>
    </row>
    <row r="8514" spans="3:3" x14ac:dyDescent="0.25">
      <c r="C8514" s="17"/>
    </row>
    <row r="8515" spans="3:3" x14ac:dyDescent="0.25">
      <c r="C8515" s="17"/>
    </row>
    <row r="8516" spans="3:3" x14ac:dyDescent="0.25">
      <c r="C8516" s="17"/>
    </row>
    <row r="8517" spans="3:3" x14ac:dyDescent="0.25">
      <c r="C8517" s="17"/>
    </row>
    <row r="8518" spans="3:3" x14ac:dyDescent="0.25">
      <c r="C8518" s="17"/>
    </row>
    <row r="8519" spans="3:3" x14ac:dyDescent="0.25">
      <c r="C8519" s="17"/>
    </row>
    <row r="8520" spans="3:3" x14ac:dyDescent="0.25">
      <c r="C8520" s="17"/>
    </row>
    <row r="8521" spans="3:3" x14ac:dyDescent="0.25">
      <c r="C8521" s="17"/>
    </row>
    <row r="8522" spans="3:3" x14ac:dyDescent="0.25">
      <c r="C8522" s="17"/>
    </row>
    <row r="8523" spans="3:3" x14ac:dyDescent="0.25">
      <c r="C8523" s="17"/>
    </row>
    <row r="8524" spans="3:3" x14ac:dyDescent="0.25">
      <c r="C8524" s="17"/>
    </row>
    <row r="8525" spans="3:3" x14ac:dyDescent="0.25">
      <c r="C8525" s="17"/>
    </row>
    <row r="8526" spans="3:3" x14ac:dyDescent="0.25">
      <c r="C8526" s="17"/>
    </row>
    <row r="8527" spans="3:3" x14ac:dyDescent="0.25">
      <c r="C8527" s="17"/>
    </row>
    <row r="8528" spans="3:3" x14ac:dyDescent="0.25">
      <c r="C8528" s="17"/>
    </row>
    <row r="8529" spans="3:3" x14ac:dyDescent="0.25">
      <c r="C8529" s="17"/>
    </row>
    <row r="8530" spans="3:3" x14ac:dyDescent="0.25">
      <c r="C8530" s="17"/>
    </row>
    <row r="8531" spans="3:3" x14ac:dyDescent="0.25">
      <c r="C8531" s="17"/>
    </row>
    <row r="8532" spans="3:3" x14ac:dyDescent="0.25">
      <c r="C8532" s="17"/>
    </row>
    <row r="8533" spans="3:3" x14ac:dyDescent="0.25">
      <c r="C8533" s="17"/>
    </row>
    <row r="8534" spans="3:3" x14ac:dyDescent="0.25">
      <c r="C8534" s="17"/>
    </row>
    <row r="8535" spans="3:3" x14ac:dyDescent="0.25">
      <c r="C8535" s="17"/>
    </row>
    <row r="8536" spans="3:3" x14ac:dyDescent="0.25">
      <c r="C8536" s="17"/>
    </row>
    <row r="8537" spans="3:3" x14ac:dyDescent="0.25">
      <c r="C8537" s="17"/>
    </row>
    <row r="8538" spans="3:3" x14ac:dyDescent="0.25">
      <c r="C8538" s="17"/>
    </row>
    <row r="8539" spans="3:3" x14ac:dyDescent="0.25">
      <c r="C8539" s="17"/>
    </row>
    <row r="8540" spans="3:3" x14ac:dyDescent="0.25">
      <c r="C8540" s="17"/>
    </row>
    <row r="8541" spans="3:3" x14ac:dyDescent="0.25">
      <c r="C8541" s="17"/>
    </row>
    <row r="8542" spans="3:3" x14ac:dyDescent="0.25">
      <c r="C8542" s="17"/>
    </row>
    <row r="8543" spans="3:3" x14ac:dyDescent="0.25">
      <c r="C8543" s="17"/>
    </row>
    <row r="8544" spans="3:3" x14ac:dyDescent="0.25">
      <c r="C8544" s="17"/>
    </row>
    <row r="8545" spans="3:3" x14ac:dyDescent="0.25">
      <c r="C8545" s="17"/>
    </row>
    <row r="8546" spans="3:3" x14ac:dyDescent="0.25">
      <c r="C8546" s="17"/>
    </row>
    <row r="8547" spans="3:3" x14ac:dyDescent="0.25">
      <c r="C8547" s="17"/>
    </row>
    <row r="8548" spans="3:3" x14ac:dyDescent="0.25">
      <c r="C8548" s="17"/>
    </row>
    <row r="8549" spans="3:3" x14ac:dyDescent="0.25">
      <c r="C8549" s="17"/>
    </row>
    <row r="8550" spans="3:3" x14ac:dyDescent="0.25">
      <c r="C8550" s="17"/>
    </row>
    <row r="8551" spans="3:3" x14ac:dyDescent="0.25">
      <c r="C8551" s="17"/>
    </row>
    <row r="8552" spans="3:3" x14ac:dyDescent="0.25">
      <c r="C8552" s="17"/>
    </row>
    <row r="8553" spans="3:3" x14ac:dyDescent="0.25">
      <c r="C8553" s="17"/>
    </row>
    <row r="8554" spans="3:3" x14ac:dyDescent="0.25">
      <c r="C8554" s="17"/>
    </row>
    <row r="8555" spans="3:3" x14ac:dyDescent="0.25">
      <c r="C8555" s="17"/>
    </row>
    <row r="8556" spans="3:3" x14ac:dyDescent="0.25">
      <c r="C8556" s="17"/>
    </row>
    <row r="8557" spans="3:3" x14ac:dyDescent="0.25">
      <c r="C8557" s="17"/>
    </row>
    <row r="8558" spans="3:3" x14ac:dyDescent="0.25">
      <c r="C8558" s="17"/>
    </row>
    <row r="8559" spans="3:3" x14ac:dyDescent="0.25">
      <c r="C8559" s="17"/>
    </row>
    <row r="8560" spans="3:3" x14ac:dyDescent="0.25">
      <c r="C8560" s="17"/>
    </row>
    <row r="8561" spans="3:3" x14ac:dyDescent="0.25">
      <c r="C8561" s="17"/>
    </row>
    <row r="8562" spans="3:3" x14ac:dyDescent="0.25">
      <c r="C8562" s="17"/>
    </row>
    <row r="8563" spans="3:3" x14ac:dyDescent="0.25">
      <c r="C8563" s="17"/>
    </row>
    <row r="8564" spans="3:3" x14ac:dyDescent="0.25">
      <c r="C8564" s="17"/>
    </row>
    <row r="8565" spans="3:3" x14ac:dyDescent="0.25">
      <c r="C8565" s="17"/>
    </row>
    <row r="8566" spans="3:3" x14ac:dyDescent="0.25">
      <c r="C8566" s="17"/>
    </row>
    <row r="8567" spans="3:3" x14ac:dyDescent="0.25">
      <c r="C8567" s="17"/>
    </row>
    <row r="8568" spans="3:3" x14ac:dyDescent="0.25">
      <c r="C8568" s="17"/>
    </row>
    <row r="8569" spans="3:3" x14ac:dyDescent="0.25">
      <c r="C8569" s="17"/>
    </row>
    <row r="8570" spans="3:3" x14ac:dyDescent="0.25">
      <c r="C8570" s="17"/>
    </row>
    <row r="8571" spans="3:3" x14ac:dyDescent="0.25">
      <c r="C8571" s="17"/>
    </row>
    <row r="8572" spans="3:3" x14ac:dyDescent="0.25">
      <c r="C8572" s="17"/>
    </row>
    <row r="8573" spans="3:3" x14ac:dyDescent="0.25">
      <c r="C8573" s="17"/>
    </row>
    <row r="8574" spans="3:3" x14ac:dyDescent="0.25">
      <c r="C8574" s="17"/>
    </row>
    <row r="8575" spans="3:3" x14ac:dyDescent="0.25">
      <c r="C8575" s="17"/>
    </row>
    <row r="8576" spans="3:3" x14ac:dyDescent="0.25">
      <c r="C8576" s="17"/>
    </row>
    <row r="8577" spans="3:3" x14ac:dyDescent="0.25">
      <c r="C8577" s="17"/>
    </row>
    <row r="8578" spans="3:3" x14ac:dyDescent="0.25">
      <c r="C8578" s="17"/>
    </row>
    <row r="8579" spans="3:3" x14ac:dyDescent="0.25">
      <c r="C8579" s="17"/>
    </row>
    <row r="8580" spans="3:3" x14ac:dyDescent="0.25">
      <c r="C8580" s="17"/>
    </row>
    <row r="8581" spans="3:3" x14ac:dyDescent="0.25">
      <c r="C8581" s="17"/>
    </row>
    <row r="8582" spans="3:3" x14ac:dyDescent="0.25">
      <c r="C8582" s="17"/>
    </row>
    <row r="8583" spans="3:3" x14ac:dyDescent="0.25">
      <c r="C8583" s="17"/>
    </row>
    <row r="8584" spans="3:3" x14ac:dyDescent="0.25">
      <c r="C8584" s="17"/>
    </row>
    <row r="8585" spans="3:3" x14ac:dyDescent="0.25">
      <c r="C8585" s="17"/>
    </row>
    <row r="8586" spans="3:3" x14ac:dyDescent="0.25">
      <c r="C8586" s="17"/>
    </row>
    <row r="8587" spans="3:3" x14ac:dyDescent="0.25">
      <c r="C8587" s="17"/>
    </row>
    <row r="8588" spans="3:3" x14ac:dyDescent="0.25">
      <c r="C8588" s="17"/>
    </row>
    <row r="8589" spans="3:3" x14ac:dyDescent="0.25">
      <c r="C8589" s="17"/>
    </row>
    <row r="8590" spans="3:3" x14ac:dyDescent="0.25">
      <c r="C8590" s="17"/>
    </row>
    <row r="8591" spans="3:3" x14ac:dyDescent="0.25">
      <c r="C8591" s="17"/>
    </row>
    <row r="8592" spans="3:3" x14ac:dyDescent="0.25">
      <c r="C8592" s="17"/>
    </row>
    <row r="8593" spans="3:3" x14ac:dyDescent="0.25">
      <c r="C8593" s="17"/>
    </row>
    <row r="8594" spans="3:3" x14ac:dyDescent="0.25">
      <c r="C8594" s="17"/>
    </row>
    <row r="8595" spans="3:3" x14ac:dyDescent="0.25">
      <c r="C8595" s="17"/>
    </row>
    <row r="8596" spans="3:3" x14ac:dyDescent="0.25">
      <c r="C8596" s="17"/>
    </row>
    <row r="8597" spans="3:3" x14ac:dyDescent="0.25">
      <c r="C8597" s="17"/>
    </row>
    <row r="8598" spans="3:3" x14ac:dyDescent="0.25">
      <c r="C8598" s="17"/>
    </row>
    <row r="8599" spans="3:3" x14ac:dyDescent="0.25">
      <c r="C8599" s="17"/>
    </row>
    <row r="8600" spans="3:3" x14ac:dyDescent="0.25">
      <c r="C8600" s="17"/>
    </row>
    <row r="8601" spans="3:3" x14ac:dyDescent="0.25">
      <c r="C8601" s="17"/>
    </row>
    <row r="8602" spans="3:3" x14ac:dyDescent="0.25">
      <c r="C8602" s="17"/>
    </row>
    <row r="8603" spans="3:3" x14ac:dyDescent="0.25">
      <c r="C8603" s="17"/>
    </row>
    <row r="8604" spans="3:3" x14ac:dyDescent="0.25">
      <c r="C8604" s="17"/>
    </row>
    <row r="8605" spans="3:3" x14ac:dyDescent="0.25">
      <c r="C8605" s="17"/>
    </row>
    <row r="8606" spans="3:3" x14ac:dyDescent="0.25">
      <c r="C8606" s="17"/>
    </row>
    <row r="8607" spans="3:3" x14ac:dyDescent="0.25">
      <c r="C8607" s="17"/>
    </row>
    <row r="8608" spans="3:3" x14ac:dyDescent="0.25">
      <c r="C8608" s="17"/>
    </row>
    <row r="8609" spans="3:3" x14ac:dyDescent="0.25">
      <c r="C8609" s="17"/>
    </row>
    <row r="8610" spans="3:3" x14ac:dyDescent="0.25">
      <c r="C8610" s="17"/>
    </row>
    <row r="8611" spans="3:3" x14ac:dyDescent="0.25">
      <c r="C8611" s="17"/>
    </row>
    <row r="8612" spans="3:3" x14ac:dyDescent="0.25">
      <c r="C8612" s="17"/>
    </row>
    <row r="8613" spans="3:3" x14ac:dyDescent="0.25">
      <c r="C8613" s="17"/>
    </row>
    <row r="8614" spans="3:3" x14ac:dyDescent="0.25">
      <c r="C8614" s="17"/>
    </row>
    <row r="8615" spans="3:3" x14ac:dyDescent="0.25">
      <c r="C8615" s="17"/>
    </row>
    <row r="8616" spans="3:3" x14ac:dyDescent="0.25">
      <c r="C8616" s="17"/>
    </row>
    <row r="8617" spans="3:3" x14ac:dyDescent="0.25">
      <c r="C8617" s="17"/>
    </row>
    <row r="8618" spans="3:3" x14ac:dyDescent="0.25">
      <c r="C8618" s="17"/>
    </row>
    <row r="8619" spans="3:3" x14ac:dyDescent="0.25">
      <c r="C8619" s="17"/>
    </row>
    <row r="8620" spans="3:3" x14ac:dyDescent="0.25">
      <c r="C8620" s="17"/>
    </row>
    <row r="8621" spans="3:3" x14ac:dyDescent="0.25">
      <c r="C8621" s="17"/>
    </row>
    <row r="8622" spans="3:3" x14ac:dyDescent="0.25">
      <c r="C8622" s="17"/>
    </row>
    <row r="8623" spans="3:3" x14ac:dyDescent="0.25">
      <c r="C8623" s="17"/>
    </row>
    <row r="8624" spans="3:3" x14ac:dyDescent="0.25">
      <c r="C8624" s="17"/>
    </row>
    <row r="8625" spans="3:3" x14ac:dyDescent="0.25">
      <c r="C8625" s="17"/>
    </row>
    <row r="8626" spans="3:3" x14ac:dyDescent="0.25">
      <c r="C8626" s="17"/>
    </row>
    <row r="8627" spans="3:3" x14ac:dyDescent="0.25">
      <c r="C8627" s="17"/>
    </row>
    <row r="8628" spans="3:3" x14ac:dyDescent="0.25">
      <c r="C8628" s="17"/>
    </row>
    <row r="8629" spans="3:3" x14ac:dyDescent="0.25">
      <c r="C8629" s="17"/>
    </row>
    <row r="8630" spans="3:3" x14ac:dyDescent="0.25">
      <c r="C8630" s="17"/>
    </row>
    <row r="8631" spans="3:3" x14ac:dyDescent="0.25">
      <c r="C8631" s="17"/>
    </row>
    <row r="8632" spans="3:3" x14ac:dyDescent="0.25">
      <c r="C8632" s="17"/>
    </row>
    <row r="8633" spans="3:3" x14ac:dyDescent="0.25">
      <c r="C8633" s="17"/>
    </row>
    <row r="8634" spans="3:3" x14ac:dyDescent="0.25">
      <c r="C8634" s="17"/>
    </row>
    <row r="8635" spans="3:3" x14ac:dyDescent="0.25">
      <c r="C8635" s="17"/>
    </row>
    <row r="8636" spans="3:3" x14ac:dyDescent="0.25">
      <c r="C8636" s="17"/>
    </row>
    <row r="8637" spans="3:3" x14ac:dyDescent="0.25">
      <c r="C8637" s="17"/>
    </row>
    <row r="8638" spans="3:3" x14ac:dyDescent="0.25">
      <c r="C8638" s="17"/>
    </row>
    <row r="8639" spans="3:3" x14ac:dyDescent="0.25">
      <c r="C8639" s="17"/>
    </row>
    <row r="8640" spans="3:3" x14ac:dyDescent="0.25">
      <c r="C8640" s="17"/>
    </row>
    <row r="8641" spans="3:3" x14ac:dyDescent="0.25">
      <c r="C8641" s="17"/>
    </row>
    <row r="8642" spans="3:3" x14ac:dyDescent="0.25">
      <c r="C8642" s="17"/>
    </row>
    <row r="8643" spans="3:3" x14ac:dyDescent="0.25">
      <c r="C8643" s="17"/>
    </row>
    <row r="8644" spans="3:3" x14ac:dyDescent="0.25">
      <c r="C8644" s="17"/>
    </row>
    <row r="8645" spans="3:3" x14ac:dyDescent="0.25">
      <c r="C8645" s="17"/>
    </row>
    <row r="8646" spans="3:3" x14ac:dyDescent="0.25">
      <c r="C8646" s="17"/>
    </row>
    <row r="8647" spans="3:3" x14ac:dyDescent="0.25">
      <c r="C8647" s="17"/>
    </row>
    <row r="8648" spans="3:3" x14ac:dyDescent="0.25">
      <c r="C8648" s="17"/>
    </row>
    <row r="8649" spans="3:3" x14ac:dyDescent="0.25">
      <c r="C8649" s="17"/>
    </row>
    <row r="8650" spans="3:3" x14ac:dyDescent="0.25">
      <c r="C8650" s="17"/>
    </row>
    <row r="8651" spans="3:3" x14ac:dyDescent="0.25">
      <c r="C8651" s="17"/>
    </row>
    <row r="8652" spans="3:3" x14ac:dyDescent="0.25">
      <c r="C8652" s="17"/>
    </row>
    <row r="8653" spans="3:3" x14ac:dyDescent="0.25">
      <c r="C8653" s="17"/>
    </row>
    <row r="8654" spans="3:3" x14ac:dyDescent="0.25">
      <c r="C8654" s="17"/>
    </row>
    <row r="8655" spans="3:3" x14ac:dyDescent="0.25">
      <c r="C8655" s="17"/>
    </row>
    <row r="8656" spans="3:3" x14ac:dyDescent="0.25">
      <c r="C8656" s="17"/>
    </row>
    <row r="8657" spans="3:3" x14ac:dyDescent="0.25">
      <c r="C8657" s="17"/>
    </row>
    <row r="8658" spans="3:3" x14ac:dyDescent="0.25">
      <c r="C8658" s="17"/>
    </row>
    <row r="8659" spans="3:3" x14ac:dyDescent="0.25">
      <c r="C8659" s="17"/>
    </row>
    <row r="8660" spans="3:3" x14ac:dyDescent="0.25">
      <c r="C8660" s="17"/>
    </row>
    <row r="8661" spans="3:3" x14ac:dyDescent="0.25">
      <c r="C8661" s="17"/>
    </row>
    <row r="8662" spans="3:3" x14ac:dyDescent="0.25">
      <c r="C8662" s="17"/>
    </row>
    <row r="8663" spans="3:3" x14ac:dyDescent="0.25">
      <c r="C8663" s="17"/>
    </row>
    <row r="8664" spans="3:3" x14ac:dyDescent="0.25">
      <c r="C8664" s="17"/>
    </row>
    <row r="8665" spans="3:3" x14ac:dyDescent="0.25">
      <c r="C8665" s="17"/>
    </row>
    <row r="8666" spans="3:3" x14ac:dyDescent="0.25">
      <c r="C8666" s="17"/>
    </row>
    <row r="8667" spans="3:3" x14ac:dyDescent="0.25">
      <c r="C8667" s="17"/>
    </row>
    <row r="8668" spans="3:3" x14ac:dyDescent="0.25">
      <c r="C8668" s="17"/>
    </row>
    <row r="8669" spans="3:3" x14ac:dyDescent="0.25">
      <c r="C8669" s="17"/>
    </row>
    <row r="8670" spans="3:3" x14ac:dyDescent="0.25">
      <c r="C8670" s="17"/>
    </row>
    <row r="8671" spans="3:3" x14ac:dyDescent="0.25">
      <c r="C8671" s="17"/>
    </row>
    <row r="8672" spans="3:3" x14ac:dyDescent="0.25">
      <c r="C8672" s="17"/>
    </row>
    <row r="8673" spans="3:3" x14ac:dyDescent="0.25">
      <c r="C8673" s="17"/>
    </row>
    <row r="8674" spans="3:3" x14ac:dyDescent="0.25">
      <c r="C8674" s="17"/>
    </row>
    <row r="8675" spans="3:3" x14ac:dyDescent="0.25">
      <c r="C8675" s="17"/>
    </row>
    <row r="8676" spans="3:3" x14ac:dyDescent="0.25">
      <c r="C8676" s="17"/>
    </row>
    <row r="8677" spans="3:3" x14ac:dyDescent="0.25">
      <c r="C8677" s="17"/>
    </row>
    <row r="8678" spans="3:3" x14ac:dyDescent="0.25">
      <c r="C8678" s="17"/>
    </row>
    <row r="8679" spans="3:3" x14ac:dyDescent="0.25">
      <c r="C8679" s="17"/>
    </row>
    <row r="8680" spans="3:3" x14ac:dyDescent="0.25">
      <c r="C8680" s="17"/>
    </row>
    <row r="8681" spans="3:3" x14ac:dyDescent="0.25">
      <c r="C8681" s="17"/>
    </row>
    <row r="8682" spans="3:3" x14ac:dyDescent="0.25">
      <c r="C8682" s="17"/>
    </row>
    <row r="8683" spans="3:3" x14ac:dyDescent="0.25">
      <c r="C8683" s="17"/>
    </row>
    <row r="8684" spans="3:3" x14ac:dyDescent="0.25">
      <c r="C8684" s="17"/>
    </row>
    <row r="8685" spans="3:3" x14ac:dyDescent="0.25">
      <c r="C8685" s="17"/>
    </row>
    <row r="8686" spans="3:3" x14ac:dyDescent="0.25">
      <c r="C8686" s="17"/>
    </row>
    <row r="8687" spans="3:3" x14ac:dyDescent="0.25">
      <c r="C8687" s="17"/>
    </row>
    <row r="8688" spans="3:3" x14ac:dyDescent="0.25">
      <c r="C8688" s="17"/>
    </row>
    <row r="8689" spans="3:3" x14ac:dyDescent="0.25">
      <c r="C8689" s="17"/>
    </row>
    <row r="8690" spans="3:3" x14ac:dyDescent="0.25">
      <c r="C8690" s="17"/>
    </row>
    <row r="8691" spans="3:3" x14ac:dyDescent="0.25">
      <c r="C8691" s="17"/>
    </row>
    <row r="8692" spans="3:3" x14ac:dyDescent="0.25">
      <c r="C8692" s="17"/>
    </row>
    <row r="8693" spans="3:3" x14ac:dyDescent="0.25">
      <c r="C8693" s="17"/>
    </row>
    <row r="8694" spans="3:3" x14ac:dyDescent="0.25">
      <c r="C8694" s="17"/>
    </row>
    <row r="8695" spans="3:3" x14ac:dyDescent="0.25">
      <c r="C8695" s="17"/>
    </row>
    <row r="8696" spans="3:3" x14ac:dyDescent="0.25">
      <c r="C8696" s="17"/>
    </row>
    <row r="8697" spans="3:3" x14ac:dyDescent="0.25">
      <c r="C8697" s="17"/>
    </row>
    <row r="8698" spans="3:3" x14ac:dyDescent="0.25">
      <c r="C8698" s="17"/>
    </row>
    <row r="8699" spans="3:3" x14ac:dyDescent="0.25">
      <c r="C8699" s="17"/>
    </row>
    <row r="8700" spans="3:3" x14ac:dyDescent="0.25">
      <c r="C8700" s="17"/>
    </row>
    <row r="8701" spans="3:3" x14ac:dyDescent="0.25">
      <c r="C8701" s="17"/>
    </row>
    <row r="8702" spans="3:3" x14ac:dyDescent="0.25">
      <c r="C8702" s="17"/>
    </row>
    <row r="8703" spans="3:3" x14ac:dyDescent="0.25">
      <c r="C8703" s="17"/>
    </row>
    <row r="8704" spans="3:3" x14ac:dyDescent="0.25">
      <c r="C8704" s="17"/>
    </row>
    <row r="8705" spans="3:3" x14ac:dyDescent="0.25">
      <c r="C8705" s="17"/>
    </row>
    <row r="8706" spans="3:3" x14ac:dyDescent="0.25">
      <c r="C8706" s="17"/>
    </row>
    <row r="8707" spans="3:3" x14ac:dyDescent="0.25">
      <c r="C8707" s="17"/>
    </row>
    <row r="8708" spans="3:3" x14ac:dyDescent="0.25">
      <c r="C8708" s="17"/>
    </row>
    <row r="8709" spans="3:3" x14ac:dyDescent="0.25">
      <c r="C8709" s="17"/>
    </row>
    <row r="8710" spans="3:3" x14ac:dyDescent="0.25">
      <c r="C8710" s="17"/>
    </row>
    <row r="8711" spans="3:3" x14ac:dyDescent="0.25">
      <c r="C8711" s="17"/>
    </row>
    <row r="8712" spans="3:3" x14ac:dyDescent="0.25">
      <c r="C8712" s="17"/>
    </row>
    <row r="8713" spans="3:3" x14ac:dyDescent="0.25">
      <c r="C8713" s="17"/>
    </row>
    <row r="8714" spans="3:3" x14ac:dyDescent="0.25">
      <c r="C8714" s="17"/>
    </row>
    <row r="8715" spans="3:3" x14ac:dyDescent="0.25">
      <c r="C8715" s="17"/>
    </row>
    <row r="8716" spans="3:3" x14ac:dyDescent="0.25">
      <c r="C8716" s="17"/>
    </row>
    <row r="8717" spans="3:3" x14ac:dyDescent="0.25">
      <c r="C8717" s="17"/>
    </row>
    <row r="8718" spans="3:3" x14ac:dyDescent="0.25">
      <c r="C8718" s="17"/>
    </row>
    <row r="8719" spans="3:3" x14ac:dyDescent="0.25">
      <c r="C8719" s="17"/>
    </row>
    <row r="8720" spans="3:3" x14ac:dyDescent="0.25">
      <c r="C8720" s="17"/>
    </row>
    <row r="8721" spans="3:3" x14ac:dyDescent="0.25">
      <c r="C8721" s="17"/>
    </row>
    <row r="8722" spans="3:3" x14ac:dyDescent="0.25">
      <c r="C8722" s="17"/>
    </row>
    <row r="8723" spans="3:3" x14ac:dyDescent="0.25">
      <c r="C8723" s="17"/>
    </row>
    <row r="8724" spans="3:3" x14ac:dyDescent="0.25">
      <c r="C8724" s="17"/>
    </row>
    <row r="8725" spans="3:3" x14ac:dyDescent="0.25">
      <c r="C8725" s="17"/>
    </row>
    <row r="8726" spans="3:3" x14ac:dyDescent="0.25">
      <c r="C8726" s="17"/>
    </row>
    <row r="8727" spans="3:3" x14ac:dyDescent="0.25">
      <c r="C8727" s="17"/>
    </row>
    <row r="8728" spans="3:3" x14ac:dyDescent="0.25">
      <c r="C8728" s="17"/>
    </row>
    <row r="8729" spans="3:3" x14ac:dyDescent="0.25">
      <c r="C8729" s="17"/>
    </row>
    <row r="8730" spans="3:3" x14ac:dyDescent="0.25">
      <c r="C8730" s="17"/>
    </row>
    <row r="8731" spans="3:3" x14ac:dyDescent="0.25">
      <c r="C8731" s="17"/>
    </row>
    <row r="8732" spans="3:3" x14ac:dyDescent="0.25">
      <c r="C8732" s="17"/>
    </row>
    <row r="8733" spans="3:3" x14ac:dyDescent="0.25">
      <c r="C8733" s="17"/>
    </row>
    <row r="8734" spans="3:3" x14ac:dyDescent="0.25">
      <c r="C8734" s="17"/>
    </row>
    <row r="8735" spans="3:3" x14ac:dyDescent="0.25">
      <c r="C8735" s="17"/>
    </row>
    <row r="8736" spans="3:3" x14ac:dyDescent="0.25">
      <c r="C8736" s="17"/>
    </row>
    <row r="8737" spans="3:3" x14ac:dyDescent="0.25">
      <c r="C8737" s="17"/>
    </row>
    <row r="8738" spans="3:3" x14ac:dyDescent="0.25">
      <c r="C8738" s="17"/>
    </row>
    <row r="8739" spans="3:3" x14ac:dyDescent="0.25">
      <c r="C8739" s="17"/>
    </row>
    <row r="8740" spans="3:3" x14ac:dyDescent="0.25">
      <c r="C8740" s="17"/>
    </row>
    <row r="8741" spans="3:3" x14ac:dyDescent="0.25">
      <c r="C8741" s="17"/>
    </row>
    <row r="8742" spans="3:3" x14ac:dyDescent="0.25">
      <c r="C8742" s="17"/>
    </row>
    <row r="8743" spans="3:3" x14ac:dyDescent="0.25">
      <c r="C8743" s="17"/>
    </row>
    <row r="8744" spans="3:3" x14ac:dyDescent="0.25">
      <c r="C8744" s="17"/>
    </row>
    <row r="8745" spans="3:3" x14ac:dyDescent="0.25">
      <c r="C8745" s="17"/>
    </row>
    <row r="8746" spans="3:3" x14ac:dyDescent="0.25">
      <c r="C8746" s="17"/>
    </row>
    <row r="8747" spans="3:3" x14ac:dyDescent="0.25">
      <c r="C8747" s="17"/>
    </row>
    <row r="8748" spans="3:3" x14ac:dyDescent="0.25">
      <c r="C8748" s="17"/>
    </row>
    <row r="8749" spans="3:3" x14ac:dyDescent="0.25">
      <c r="C8749" s="17"/>
    </row>
    <row r="8750" spans="3:3" x14ac:dyDescent="0.25">
      <c r="C8750" s="17"/>
    </row>
    <row r="8751" spans="3:3" x14ac:dyDescent="0.25">
      <c r="C8751" s="17"/>
    </row>
    <row r="8752" spans="3:3" x14ac:dyDescent="0.25">
      <c r="C8752" s="17"/>
    </row>
    <row r="8753" spans="3:3" x14ac:dyDescent="0.25">
      <c r="C8753" s="17"/>
    </row>
    <row r="8754" spans="3:3" x14ac:dyDescent="0.25">
      <c r="C8754" s="17"/>
    </row>
    <row r="8755" spans="3:3" x14ac:dyDescent="0.25">
      <c r="C8755" s="17"/>
    </row>
    <row r="8756" spans="3:3" x14ac:dyDescent="0.25">
      <c r="C8756" s="17"/>
    </row>
    <row r="8757" spans="3:3" x14ac:dyDescent="0.25">
      <c r="C8757" s="17"/>
    </row>
    <row r="8758" spans="3:3" x14ac:dyDescent="0.25">
      <c r="C8758" s="17"/>
    </row>
    <row r="8759" spans="3:3" x14ac:dyDescent="0.25">
      <c r="C8759" s="17"/>
    </row>
    <row r="8760" spans="3:3" x14ac:dyDescent="0.25">
      <c r="C8760" s="17"/>
    </row>
    <row r="8761" spans="3:3" x14ac:dyDescent="0.25">
      <c r="C8761" s="17"/>
    </row>
    <row r="8762" spans="3:3" x14ac:dyDescent="0.25">
      <c r="C8762" s="17"/>
    </row>
    <row r="8763" spans="3:3" x14ac:dyDescent="0.25">
      <c r="C8763" s="17"/>
    </row>
    <row r="8764" spans="3:3" x14ac:dyDescent="0.25">
      <c r="C8764" s="17"/>
    </row>
    <row r="8765" spans="3:3" x14ac:dyDescent="0.25">
      <c r="C8765" s="17"/>
    </row>
    <row r="8766" spans="3:3" x14ac:dyDescent="0.25">
      <c r="C8766" s="17"/>
    </row>
    <row r="8767" spans="3:3" x14ac:dyDescent="0.25">
      <c r="C8767" s="17"/>
    </row>
    <row r="8768" spans="3:3" x14ac:dyDescent="0.25">
      <c r="C8768" s="17"/>
    </row>
    <row r="8769" spans="3:3" x14ac:dyDescent="0.25">
      <c r="C8769" s="17"/>
    </row>
    <row r="8770" spans="3:3" x14ac:dyDescent="0.25">
      <c r="C8770" s="17"/>
    </row>
    <row r="8771" spans="3:3" x14ac:dyDescent="0.25">
      <c r="C8771" s="17"/>
    </row>
    <row r="8772" spans="3:3" x14ac:dyDescent="0.25">
      <c r="C8772" s="17"/>
    </row>
    <row r="8773" spans="3:3" x14ac:dyDescent="0.25">
      <c r="C8773" s="17"/>
    </row>
    <row r="8774" spans="3:3" x14ac:dyDescent="0.25">
      <c r="C8774" s="17"/>
    </row>
    <row r="8775" spans="3:3" x14ac:dyDescent="0.25">
      <c r="C8775" s="17"/>
    </row>
    <row r="8776" spans="3:3" x14ac:dyDescent="0.25">
      <c r="C8776" s="17"/>
    </row>
    <row r="8777" spans="3:3" x14ac:dyDescent="0.25">
      <c r="C8777" s="17"/>
    </row>
    <row r="8778" spans="3:3" x14ac:dyDescent="0.25">
      <c r="C8778" s="17"/>
    </row>
    <row r="8779" spans="3:3" x14ac:dyDescent="0.25">
      <c r="C8779" s="17"/>
    </row>
    <row r="8780" spans="3:3" x14ac:dyDescent="0.25">
      <c r="C8780" s="17"/>
    </row>
    <row r="8781" spans="3:3" x14ac:dyDescent="0.25">
      <c r="C8781" s="17"/>
    </row>
    <row r="8782" spans="3:3" x14ac:dyDescent="0.25">
      <c r="C8782" s="17"/>
    </row>
    <row r="8783" spans="3:3" x14ac:dyDescent="0.25">
      <c r="C8783" s="17"/>
    </row>
    <row r="8784" spans="3:3" x14ac:dyDescent="0.25">
      <c r="C8784" s="17"/>
    </row>
    <row r="8785" spans="3:3" x14ac:dyDescent="0.25">
      <c r="C8785" s="17"/>
    </row>
    <row r="8786" spans="3:3" x14ac:dyDescent="0.25">
      <c r="C8786" s="17"/>
    </row>
    <row r="8787" spans="3:3" x14ac:dyDescent="0.25">
      <c r="C8787" s="17"/>
    </row>
    <row r="8788" spans="3:3" x14ac:dyDescent="0.25">
      <c r="C8788" s="17"/>
    </row>
    <row r="8789" spans="3:3" x14ac:dyDescent="0.25">
      <c r="C8789" s="17"/>
    </row>
    <row r="8790" spans="3:3" x14ac:dyDescent="0.25">
      <c r="C8790" s="17"/>
    </row>
    <row r="8791" spans="3:3" x14ac:dyDescent="0.25">
      <c r="C8791" s="17"/>
    </row>
    <row r="8792" spans="3:3" x14ac:dyDescent="0.25">
      <c r="C8792" s="17"/>
    </row>
    <row r="8793" spans="3:3" x14ac:dyDescent="0.25">
      <c r="C8793" s="17"/>
    </row>
    <row r="8794" spans="3:3" x14ac:dyDescent="0.25">
      <c r="C8794" s="17"/>
    </row>
    <row r="8795" spans="3:3" x14ac:dyDescent="0.25">
      <c r="C8795" s="17"/>
    </row>
    <row r="8796" spans="3:3" x14ac:dyDescent="0.25">
      <c r="C8796" s="17"/>
    </row>
    <row r="8797" spans="3:3" x14ac:dyDescent="0.25">
      <c r="C8797" s="17"/>
    </row>
    <row r="8798" spans="3:3" x14ac:dyDescent="0.25">
      <c r="C8798" s="17"/>
    </row>
    <row r="8799" spans="3:3" x14ac:dyDescent="0.25">
      <c r="C8799" s="17"/>
    </row>
    <row r="8800" spans="3:3" x14ac:dyDescent="0.25">
      <c r="C8800" s="17"/>
    </row>
    <row r="8801" spans="3:3" x14ac:dyDescent="0.25">
      <c r="C8801" s="17"/>
    </row>
    <row r="8802" spans="3:3" x14ac:dyDescent="0.25">
      <c r="C8802" s="17"/>
    </row>
    <row r="8803" spans="3:3" x14ac:dyDescent="0.25">
      <c r="C8803" s="17"/>
    </row>
    <row r="8804" spans="3:3" x14ac:dyDescent="0.25">
      <c r="C8804" s="17"/>
    </row>
    <row r="8805" spans="3:3" x14ac:dyDescent="0.25">
      <c r="C8805" s="17"/>
    </row>
    <row r="8806" spans="3:3" x14ac:dyDescent="0.25">
      <c r="C8806" s="17"/>
    </row>
    <row r="8807" spans="3:3" x14ac:dyDescent="0.25">
      <c r="C8807" s="17"/>
    </row>
    <row r="8808" spans="3:3" x14ac:dyDescent="0.25">
      <c r="C8808" s="17"/>
    </row>
    <row r="8809" spans="3:3" x14ac:dyDescent="0.25">
      <c r="C8809" s="17"/>
    </row>
    <row r="8810" spans="3:3" x14ac:dyDescent="0.25">
      <c r="C8810" s="17"/>
    </row>
    <row r="8811" spans="3:3" x14ac:dyDescent="0.25">
      <c r="C8811" s="17"/>
    </row>
    <row r="8812" spans="3:3" x14ac:dyDescent="0.25">
      <c r="C8812" s="17"/>
    </row>
    <row r="8813" spans="3:3" x14ac:dyDescent="0.25">
      <c r="C8813" s="17"/>
    </row>
    <row r="8814" spans="3:3" x14ac:dyDescent="0.25">
      <c r="C8814" s="17"/>
    </row>
    <row r="8815" spans="3:3" x14ac:dyDescent="0.25">
      <c r="C8815" s="17"/>
    </row>
    <row r="8816" spans="3:3" x14ac:dyDescent="0.25">
      <c r="C8816" s="17"/>
    </row>
    <row r="8817" spans="3:3" x14ac:dyDescent="0.25">
      <c r="C8817" s="17"/>
    </row>
    <row r="8818" spans="3:3" x14ac:dyDescent="0.25">
      <c r="C8818" s="17"/>
    </row>
    <row r="8819" spans="3:3" x14ac:dyDescent="0.25">
      <c r="C8819" s="17"/>
    </row>
    <row r="8820" spans="3:3" x14ac:dyDescent="0.25">
      <c r="C8820" s="17"/>
    </row>
    <row r="8821" spans="3:3" x14ac:dyDescent="0.25">
      <c r="C8821" s="17"/>
    </row>
    <row r="8822" spans="3:3" x14ac:dyDescent="0.25">
      <c r="C8822" s="17"/>
    </row>
    <row r="8823" spans="3:3" x14ac:dyDescent="0.25">
      <c r="C8823" s="17"/>
    </row>
    <row r="8824" spans="3:3" x14ac:dyDescent="0.25">
      <c r="C8824" s="17"/>
    </row>
    <row r="8825" spans="3:3" x14ac:dyDescent="0.25">
      <c r="C8825" s="17"/>
    </row>
    <row r="8826" spans="3:3" x14ac:dyDescent="0.25">
      <c r="C8826" s="17"/>
    </row>
    <row r="8827" spans="3:3" x14ac:dyDescent="0.25">
      <c r="C8827" s="17"/>
    </row>
    <row r="8828" spans="3:3" x14ac:dyDescent="0.25">
      <c r="C8828" s="17"/>
    </row>
    <row r="8829" spans="3:3" x14ac:dyDescent="0.25">
      <c r="C8829" s="17"/>
    </row>
    <row r="8830" spans="3:3" x14ac:dyDescent="0.25">
      <c r="C8830" s="17"/>
    </row>
    <row r="8831" spans="3:3" x14ac:dyDescent="0.25">
      <c r="C8831" s="17"/>
    </row>
    <row r="8832" spans="3:3" x14ac:dyDescent="0.25">
      <c r="C8832" s="17"/>
    </row>
    <row r="8833" spans="3:3" x14ac:dyDescent="0.25">
      <c r="C8833" s="17"/>
    </row>
    <row r="8834" spans="3:3" x14ac:dyDescent="0.25">
      <c r="C8834" s="17"/>
    </row>
    <row r="8835" spans="3:3" x14ac:dyDescent="0.25">
      <c r="C8835" s="17"/>
    </row>
    <row r="8836" spans="3:3" x14ac:dyDescent="0.25">
      <c r="C8836" s="17"/>
    </row>
    <row r="8837" spans="3:3" x14ac:dyDescent="0.25">
      <c r="C8837" s="17"/>
    </row>
    <row r="8838" spans="3:3" x14ac:dyDescent="0.25">
      <c r="C8838" s="17"/>
    </row>
    <row r="8839" spans="3:3" x14ac:dyDescent="0.25">
      <c r="C8839" s="17"/>
    </row>
    <row r="8840" spans="3:3" x14ac:dyDescent="0.25">
      <c r="C8840" s="17"/>
    </row>
    <row r="8841" spans="3:3" x14ac:dyDescent="0.25">
      <c r="C8841" s="17"/>
    </row>
    <row r="8842" spans="3:3" x14ac:dyDescent="0.25">
      <c r="C8842" s="17"/>
    </row>
    <row r="8843" spans="3:3" x14ac:dyDescent="0.25">
      <c r="C8843" s="17"/>
    </row>
    <row r="8844" spans="3:3" x14ac:dyDescent="0.25">
      <c r="C8844" s="17"/>
    </row>
    <row r="8845" spans="3:3" x14ac:dyDescent="0.25">
      <c r="C8845" s="17"/>
    </row>
    <row r="8846" spans="3:3" x14ac:dyDescent="0.25">
      <c r="C8846" s="17"/>
    </row>
    <row r="8847" spans="3:3" x14ac:dyDescent="0.25">
      <c r="C8847" s="17"/>
    </row>
    <row r="8848" spans="3:3" x14ac:dyDescent="0.25">
      <c r="C8848" s="17"/>
    </row>
    <row r="8849" spans="3:3" x14ac:dyDescent="0.25">
      <c r="C8849" s="17"/>
    </row>
    <row r="8850" spans="3:3" x14ac:dyDescent="0.25">
      <c r="C8850" s="17"/>
    </row>
    <row r="8851" spans="3:3" x14ac:dyDescent="0.25">
      <c r="C8851" s="17"/>
    </row>
    <row r="8852" spans="3:3" x14ac:dyDescent="0.25">
      <c r="C8852" s="17"/>
    </row>
    <row r="8853" spans="3:3" x14ac:dyDescent="0.25">
      <c r="C8853" s="17"/>
    </row>
    <row r="8854" spans="3:3" x14ac:dyDescent="0.25">
      <c r="C8854" s="17"/>
    </row>
    <row r="8855" spans="3:3" x14ac:dyDescent="0.25">
      <c r="C8855" s="17"/>
    </row>
    <row r="8856" spans="3:3" x14ac:dyDescent="0.25">
      <c r="C8856" s="17"/>
    </row>
    <row r="8857" spans="3:3" x14ac:dyDescent="0.25">
      <c r="C8857" s="17"/>
    </row>
    <row r="8858" spans="3:3" x14ac:dyDescent="0.25">
      <c r="C8858" s="17"/>
    </row>
    <row r="8859" spans="3:3" x14ac:dyDescent="0.25">
      <c r="C8859" s="17"/>
    </row>
    <row r="8860" spans="3:3" x14ac:dyDescent="0.25">
      <c r="C8860" s="17"/>
    </row>
    <row r="8861" spans="3:3" x14ac:dyDescent="0.25">
      <c r="C8861" s="17"/>
    </row>
    <row r="8862" spans="3:3" x14ac:dyDescent="0.25">
      <c r="C8862" s="17"/>
    </row>
    <row r="8863" spans="3:3" x14ac:dyDescent="0.25">
      <c r="C8863" s="17"/>
    </row>
    <row r="8864" spans="3:3" x14ac:dyDescent="0.25">
      <c r="C8864" s="17"/>
    </row>
    <row r="8865" spans="3:3" x14ac:dyDescent="0.25">
      <c r="C8865" s="17"/>
    </row>
    <row r="8866" spans="3:3" x14ac:dyDescent="0.25">
      <c r="C8866" s="17"/>
    </row>
    <row r="8867" spans="3:3" x14ac:dyDescent="0.25">
      <c r="C8867" s="17"/>
    </row>
    <row r="8868" spans="3:3" x14ac:dyDescent="0.25">
      <c r="C8868" s="17"/>
    </row>
    <row r="8869" spans="3:3" x14ac:dyDescent="0.25">
      <c r="C8869" s="17"/>
    </row>
    <row r="8870" spans="3:3" x14ac:dyDescent="0.25">
      <c r="C8870" s="17"/>
    </row>
    <row r="8871" spans="3:3" x14ac:dyDescent="0.25">
      <c r="C8871" s="17"/>
    </row>
    <row r="8872" spans="3:3" x14ac:dyDescent="0.25">
      <c r="C8872" s="17"/>
    </row>
    <row r="8873" spans="3:3" x14ac:dyDescent="0.25">
      <c r="C8873" s="17"/>
    </row>
    <row r="8874" spans="3:3" x14ac:dyDescent="0.25">
      <c r="C8874" s="17"/>
    </row>
    <row r="8875" spans="3:3" x14ac:dyDescent="0.25">
      <c r="C8875" s="17"/>
    </row>
    <row r="8876" spans="3:3" x14ac:dyDescent="0.25">
      <c r="C8876" s="17"/>
    </row>
    <row r="8877" spans="3:3" x14ac:dyDescent="0.25">
      <c r="C8877" s="17"/>
    </row>
    <row r="8878" spans="3:3" x14ac:dyDescent="0.25">
      <c r="C8878" s="17"/>
    </row>
    <row r="8879" spans="3:3" x14ac:dyDescent="0.25">
      <c r="C8879" s="17"/>
    </row>
    <row r="8880" spans="3:3" x14ac:dyDescent="0.25">
      <c r="C8880" s="17"/>
    </row>
    <row r="8881" spans="3:3" x14ac:dyDescent="0.25">
      <c r="C8881" s="17"/>
    </row>
    <row r="8882" spans="3:3" x14ac:dyDescent="0.25">
      <c r="C8882" s="17"/>
    </row>
    <row r="8883" spans="3:3" x14ac:dyDescent="0.25">
      <c r="C8883" s="17"/>
    </row>
    <row r="8884" spans="3:3" x14ac:dyDescent="0.25">
      <c r="C8884" s="17"/>
    </row>
    <row r="8885" spans="3:3" x14ac:dyDescent="0.25">
      <c r="C8885" s="17"/>
    </row>
    <row r="8886" spans="3:3" x14ac:dyDescent="0.25">
      <c r="C8886" s="17"/>
    </row>
    <row r="8887" spans="3:3" x14ac:dyDescent="0.25">
      <c r="C8887" s="17"/>
    </row>
    <row r="8888" spans="3:3" x14ac:dyDescent="0.25">
      <c r="C8888" s="17"/>
    </row>
    <row r="8889" spans="3:3" x14ac:dyDescent="0.25">
      <c r="C8889" s="17"/>
    </row>
    <row r="8890" spans="3:3" x14ac:dyDescent="0.25">
      <c r="C8890" s="17"/>
    </row>
    <row r="8891" spans="3:3" x14ac:dyDescent="0.25">
      <c r="C8891" s="17"/>
    </row>
    <row r="8892" spans="3:3" x14ac:dyDescent="0.25">
      <c r="C8892" s="17"/>
    </row>
    <row r="8893" spans="3:3" x14ac:dyDescent="0.25">
      <c r="C8893" s="17"/>
    </row>
    <row r="8894" spans="3:3" x14ac:dyDescent="0.25">
      <c r="C8894" s="17"/>
    </row>
    <row r="8895" spans="3:3" x14ac:dyDescent="0.25">
      <c r="C8895" s="17"/>
    </row>
    <row r="8896" spans="3:3" x14ac:dyDescent="0.25">
      <c r="C8896" s="17"/>
    </row>
    <row r="8897" spans="3:3" x14ac:dyDescent="0.25">
      <c r="C8897" s="17"/>
    </row>
    <row r="8898" spans="3:3" x14ac:dyDescent="0.25">
      <c r="C8898" s="17"/>
    </row>
    <row r="8899" spans="3:3" x14ac:dyDescent="0.25">
      <c r="C8899" s="17"/>
    </row>
    <row r="8900" spans="3:3" x14ac:dyDescent="0.25">
      <c r="C8900" s="17"/>
    </row>
    <row r="8901" spans="3:3" x14ac:dyDescent="0.25">
      <c r="C8901" s="17"/>
    </row>
    <row r="8902" spans="3:3" x14ac:dyDescent="0.25">
      <c r="C8902" s="17"/>
    </row>
    <row r="8903" spans="3:3" x14ac:dyDescent="0.25">
      <c r="C8903" s="17"/>
    </row>
    <row r="8904" spans="3:3" x14ac:dyDescent="0.25">
      <c r="C8904" s="17"/>
    </row>
    <row r="8905" spans="3:3" x14ac:dyDescent="0.25">
      <c r="C8905" s="17"/>
    </row>
    <row r="8906" spans="3:3" x14ac:dyDescent="0.25">
      <c r="C8906" s="17"/>
    </row>
    <row r="8907" spans="3:3" x14ac:dyDescent="0.25">
      <c r="C8907" s="17"/>
    </row>
    <row r="8908" spans="3:3" x14ac:dyDescent="0.25">
      <c r="C8908" s="17"/>
    </row>
    <row r="8909" spans="3:3" x14ac:dyDescent="0.25">
      <c r="C8909" s="17"/>
    </row>
    <row r="8910" spans="3:3" x14ac:dyDescent="0.25">
      <c r="C8910" s="17"/>
    </row>
    <row r="8911" spans="3:3" x14ac:dyDescent="0.25">
      <c r="C8911" s="17"/>
    </row>
    <row r="8912" spans="3:3" x14ac:dyDescent="0.25">
      <c r="C8912" s="17"/>
    </row>
    <row r="8913" spans="3:3" x14ac:dyDescent="0.25">
      <c r="C8913" s="17"/>
    </row>
    <row r="8914" spans="3:3" x14ac:dyDescent="0.25">
      <c r="C8914" s="17"/>
    </row>
    <row r="8915" spans="3:3" x14ac:dyDescent="0.25">
      <c r="C8915" s="17"/>
    </row>
    <row r="8916" spans="3:3" x14ac:dyDescent="0.25">
      <c r="C8916" s="17"/>
    </row>
    <row r="8917" spans="3:3" x14ac:dyDescent="0.25">
      <c r="C8917" s="17"/>
    </row>
    <row r="8918" spans="3:3" x14ac:dyDescent="0.25">
      <c r="C8918" s="17"/>
    </row>
    <row r="8919" spans="3:3" x14ac:dyDescent="0.25">
      <c r="C8919" s="17"/>
    </row>
    <row r="8920" spans="3:3" x14ac:dyDescent="0.25">
      <c r="C8920" s="17"/>
    </row>
    <row r="8921" spans="3:3" x14ac:dyDescent="0.25">
      <c r="C8921" s="17"/>
    </row>
    <row r="8922" spans="3:3" x14ac:dyDescent="0.25">
      <c r="C8922" s="17"/>
    </row>
    <row r="8923" spans="3:3" x14ac:dyDescent="0.25">
      <c r="C8923" s="17"/>
    </row>
    <row r="8924" spans="3:3" x14ac:dyDescent="0.25">
      <c r="C8924" s="17"/>
    </row>
    <row r="8925" spans="3:3" x14ac:dyDescent="0.25">
      <c r="C8925" s="17"/>
    </row>
    <row r="8926" spans="3:3" x14ac:dyDescent="0.25">
      <c r="C8926" s="17"/>
    </row>
    <row r="8927" spans="3:3" x14ac:dyDescent="0.25">
      <c r="C8927" s="17"/>
    </row>
    <row r="8928" spans="3:3" x14ac:dyDescent="0.25">
      <c r="C8928" s="17"/>
    </row>
    <row r="8929" spans="3:3" x14ac:dyDescent="0.25">
      <c r="C8929" s="17"/>
    </row>
    <row r="8930" spans="3:3" x14ac:dyDescent="0.25">
      <c r="C8930" s="17"/>
    </row>
    <row r="8931" spans="3:3" x14ac:dyDescent="0.25">
      <c r="C8931" s="17"/>
    </row>
    <row r="8932" spans="3:3" x14ac:dyDescent="0.25">
      <c r="C8932" s="17"/>
    </row>
    <row r="8933" spans="3:3" x14ac:dyDescent="0.25">
      <c r="C8933" s="17"/>
    </row>
    <row r="8934" spans="3:3" x14ac:dyDescent="0.25">
      <c r="C8934" s="17"/>
    </row>
    <row r="8935" spans="3:3" x14ac:dyDescent="0.25">
      <c r="C8935" s="17"/>
    </row>
    <row r="8936" spans="3:3" x14ac:dyDescent="0.25">
      <c r="C8936" s="17"/>
    </row>
    <row r="8937" spans="3:3" x14ac:dyDescent="0.25">
      <c r="C8937" s="17"/>
    </row>
    <row r="8938" spans="3:3" x14ac:dyDescent="0.25">
      <c r="C8938" s="17"/>
    </row>
    <row r="8939" spans="3:3" x14ac:dyDescent="0.25">
      <c r="C8939" s="17"/>
    </row>
    <row r="8940" spans="3:3" x14ac:dyDescent="0.25">
      <c r="C8940" s="17"/>
    </row>
    <row r="8941" spans="3:3" x14ac:dyDescent="0.25">
      <c r="C8941" s="17"/>
    </row>
    <row r="8942" spans="3:3" x14ac:dyDescent="0.25">
      <c r="C8942" s="17"/>
    </row>
    <row r="8943" spans="3:3" x14ac:dyDescent="0.25">
      <c r="C8943" s="17"/>
    </row>
    <row r="8944" spans="3:3" x14ac:dyDescent="0.25">
      <c r="C8944" s="17"/>
    </row>
    <row r="8945" spans="3:3" x14ac:dyDescent="0.25">
      <c r="C8945" s="17"/>
    </row>
    <row r="8946" spans="3:3" x14ac:dyDescent="0.25">
      <c r="C8946" s="17"/>
    </row>
    <row r="8947" spans="3:3" x14ac:dyDescent="0.25">
      <c r="C8947" s="17"/>
    </row>
    <row r="8948" spans="3:3" x14ac:dyDescent="0.25">
      <c r="C8948" s="17"/>
    </row>
    <row r="8949" spans="3:3" x14ac:dyDescent="0.25">
      <c r="C8949" s="17"/>
    </row>
    <row r="8950" spans="3:3" x14ac:dyDescent="0.25">
      <c r="C8950" s="17"/>
    </row>
    <row r="8951" spans="3:3" x14ac:dyDescent="0.25">
      <c r="C8951" s="17"/>
    </row>
    <row r="8952" spans="3:3" x14ac:dyDescent="0.25">
      <c r="C8952" s="17"/>
    </row>
    <row r="8953" spans="3:3" x14ac:dyDescent="0.25">
      <c r="C8953" s="17"/>
    </row>
    <row r="8954" spans="3:3" x14ac:dyDescent="0.25">
      <c r="C8954" s="17"/>
    </row>
    <row r="8955" spans="3:3" x14ac:dyDescent="0.25">
      <c r="C8955" s="17"/>
    </row>
    <row r="8956" spans="3:3" x14ac:dyDescent="0.25">
      <c r="C8956" s="17"/>
    </row>
    <row r="8957" spans="3:3" x14ac:dyDescent="0.25">
      <c r="C8957" s="17"/>
    </row>
    <row r="8958" spans="3:3" x14ac:dyDescent="0.25">
      <c r="C8958" s="17"/>
    </row>
    <row r="8959" spans="3:3" x14ac:dyDescent="0.25">
      <c r="C8959" s="17"/>
    </row>
    <row r="8960" spans="3:3" x14ac:dyDescent="0.25">
      <c r="C8960" s="17"/>
    </row>
    <row r="8961" spans="3:3" x14ac:dyDescent="0.25">
      <c r="C8961" s="17"/>
    </row>
    <row r="8962" spans="3:3" x14ac:dyDescent="0.25">
      <c r="C8962" s="17"/>
    </row>
    <row r="8963" spans="3:3" x14ac:dyDescent="0.25">
      <c r="C8963" s="17"/>
    </row>
    <row r="8964" spans="3:3" x14ac:dyDescent="0.25">
      <c r="C8964" s="17"/>
    </row>
    <row r="8965" spans="3:3" x14ac:dyDescent="0.25">
      <c r="C8965" s="17"/>
    </row>
    <row r="8966" spans="3:3" x14ac:dyDescent="0.25">
      <c r="C8966" s="17"/>
    </row>
    <row r="8967" spans="3:3" x14ac:dyDescent="0.25">
      <c r="C8967" s="17"/>
    </row>
    <row r="8968" spans="3:3" x14ac:dyDescent="0.25">
      <c r="C8968" s="17"/>
    </row>
    <row r="8969" spans="3:3" x14ac:dyDescent="0.25">
      <c r="C8969" s="17"/>
    </row>
    <row r="8970" spans="3:3" x14ac:dyDescent="0.25">
      <c r="C8970" s="17"/>
    </row>
    <row r="8971" spans="3:3" x14ac:dyDescent="0.25">
      <c r="C8971" s="17"/>
    </row>
    <row r="8972" spans="3:3" x14ac:dyDescent="0.25">
      <c r="C8972" s="17"/>
    </row>
    <row r="8973" spans="3:3" x14ac:dyDescent="0.25">
      <c r="C8973" s="17"/>
    </row>
    <row r="8974" spans="3:3" x14ac:dyDescent="0.25">
      <c r="C8974" s="17"/>
    </row>
    <row r="8975" spans="3:3" x14ac:dyDescent="0.25">
      <c r="C8975" s="17"/>
    </row>
    <row r="8976" spans="3:3" x14ac:dyDescent="0.25">
      <c r="C8976" s="17"/>
    </row>
    <row r="8977" spans="3:3" x14ac:dyDescent="0.25">
      <c r="C8977" s="17"/>
    </row>
    <row r="8978" spans="3:3" x14ac:dyDescent="0.25">
      <c r="C8978" s="17"/>
    </row>
    <row r="8979" spans="3:3" x14ac:dyDescent="0.25">
      <c r="C8979" s="17"/>
    </row>
    <row r="8980" spans="3:3" x14ac:dyDescent="0.25">
      <c r="C8980" s="17"/>
    </row>
    <row r="8981" spans="3:3" x14ac:dyDescent="0.25">
      <c r="C8981" s="17"/>
    </row>
    <row r="8982" spans="3:3" x14ac:dyDescent="0.25">
      <c r="C8982" s="17"/>
    </row>
    <row r="8983" spans="3:3" x14ac:dyDescent="0.25">
      <c r="C8983" s="17"/>
    </row>
    <row r="8984" spans="3:3" x14ac:dyDescent="0.25">
      <c r="C8984" s="17"/>
    </row>
    <row r="8985" spans="3:3" x14ac:dyDescent="0.25">
      <c r="C8985" s="17"/>
    </row>
    <row r="8986" spans="3:3" x14ac:dyDescent="0.25">
      <c r="C8986" s="17"/>
    </row>
    <row r="8987" spans="3:3" x14ac:dyDescent="0.25">
      <c r="C8987" s="17"/>
    </row>
    <row r="8988" spans="3:3" x14ac:dyDescent="0.25">
      <c r="C8988" s="17"/>
    </row>
    <row r="8989" spans="3:3" x14ac:dyDescent="0.25">
      <c r="C8989" s="17"/>
    </row>
    <row r="8990" spans="3:3" x14ac:dyDescent="0.25">
      <c r="C8990" s="17"/>
    </row>
    <row r="8991" spans="3:3" x14ac:dyDescent="0.25">
      <c r="C8991" s="17"/>
    </row>
    <row r="8992" spans="3:3" x14ac:dyDescent="0.25">
      <c r="C8992" s="17"/>
    </row>
    <row r="8993" spans="3:3" x14ac:dyDescent="0.25">
      <c r="C8993" s="17"/>
    </row>
    <row r="8994" spans="3:3" x14ac:dyDescent="0.25">
      <c r="C8994" s="17"/>
    </row>
    <row r="8995" spans="3:3" x14ac:dyDescent="0.25">
      <c r="C8995" s="17"/>
    </row>
    <row r="8996" spans="3:3" x14ac:dyDescent="0.25">
      <c r="C8996" s="17"/>
    </row>
    <row r="8997" spans="3:3" x14ac:dyDescent="0.25">
      <c r="C8997" s="17"/>
    </row>
    <row r="8998" spans="3:3" x14ac:dyDescent="0.25">
      <c r="C8998" s="17"/>
    </row>
    <row r="8999" spans="3:3" x14ac:dyDescent="0.25">
      <c r="C8999" s="17"/>
    </row>
    <row r="9000" spans="3:3" x14ac:dyDescent="0.25">
      <c r="C9000" s="17"/>
    </row>
    <row r="9001" spans="3:3" x14ac:dyDescent="0.25">
      <c r="C9001" s="17"/>
    </row>
    <row r="9002" spans="3:3" x14ac:dyDescent="0.25">
      <c r="C9002" s="17"/>
    </row>
    <row r="9003" spans="3:3" x14ac:dyDescent="0.25">
      <c r="C9003" s="17"/>
    </row>
    <row r="9004" spans="3:3" x14ac:dyDescent="0.25">
      <c r="C9004" s="17"/>
    </row>
    <row r="9005" spans="3:3" x14ac:dyDescent="0.25">
      <c r="C9005" s="17"/>
    </row>
    <row r="9006" spans="3:3" x14ac:dyDescent="0.25">
      <c r="C9006" s="17"/>
    </row>
    <row r="9007" spans="3:3" x14ac:dyDescent="0.25">
      <c r="C9007" s="17"/>
    </row>
    <row r="9008" spans="3:3" x14ac:dyDescent="0.25">
      <c r="C9008" s="17"/>
    </row>
    <row r="9009" spans="3:3" x14ac:dyDescent="0.25">
      <c r="C9009" s="17"/>
    </row>
    <row r="9010" spans="3:3" x14ac:dyDescent="0.25">
      <c r="C9010" s="17"/>
    </row>
    <row r="9011" spans="3:3" x14ac:dyDescent="0.25">
      <c r="C9011" s="17"/>
    </row>
    <row r="9012" spans="3:3" x14ac:dyDescent="0.25">
      <c r="C9012" s="17"/>
    </row>
    <row r="9013" spans="3:3" x14ac:dyDescent="0.25">
      <c r="C9013" s="17"/>
    </row>
    <row r="9014" spans="3:3" x14ac:dyDescent="0.25">
      <c r="C9014" s="17"/>
    </row>
    <row r="9015" spans="3:3" x14ac:dyDescent="0.25">
      <c r="C9015" s="17"/>
    </row>
    <row r="9016" spans="3:3" x14ac:dyDescent="0.25">
      <c r="C9016" s="17"/>
    </row>
    <row r="9017" spans="3:3" x14ac:dyDescent="0.25">
      <c r="C9017" s="17"/>
    </row>
    <row r="9018" spans="3:3" x14ac:dyDescent="0.25">
      <c r="C9018" s="17"/>
    </row>
    <row r="9019" spans="3:3" x14ac:dyDescent="0.25">
      <c r="C9019" s="17"/>
    </row>
    <row r="9020" spans="3:3" x14ac:dyDescent="0.25">
      <c r="C9020" s="17"/>
    </row>
    <row r="9021" spans="3:3" x14ac:dyDescent="0.25">
      <c r="C9021" s="17"/>
    </row>
    <row r="9022" spans="3:3" x14ac:dyDescent="0.25">
      <c r="C9022" s="17"/>
    </row>
    <row r="9023" spans="3:3" x14ac:dyDescent="0.25">
      <c r="C9023" s="17"/>
    </row>
    <row r="9024" spans="3:3" x14ac:dyDescent="0.25">
      <c r="C9024" s="17"/>
    </row>
    <row r="9025" spans="3:3" x14ac:dyDescent="0.25">
      <c r="C9025" s="17"/>
    </row>
    <row r="9026" spans="3:3" x14ac:dyDescent="0.25">
      <c r="C9026" s="17"/>
    </row>
    <row r="9027" spans="3:3" x14ac:dyDescent="0.25">
      <c r="C9027" s="17"/>
    </row>
    <row r="9028" spans="3:3" x14ac:dyDescent="0.25">
      <c r="C9028" s="17"/>
    </row>
    <row r="9029" spans="3:3" x14ac:dyDescent="0.25">
      <c r="C9029" s="17"/>
    </row>
    <row r="9030" spans="3:3" x14ac:dyDescent="0.25">
      <c r="C9030" s="17"/>
    </row>
    <row r="9031" spans="3:3" x14ac:dyDescent="0.25">
      <c r="C9031" s="17"/>
    </row>
    <row r="9032" spans="3:3" x14ac:dyDescent="0.25">
      <c r="C9032" s="17"/>
    </row>
    <row r="9033" spans="3:3" x14ac:dyDescent="0.25">
      <c r="C9033" s="17"/>
    </row>
    <row r="9034" spans="3:3" x14ac:dyDescent="0.25">
      <c r="C9034" s="17"/>
    </row>
    <row r="9035" spans="3:3" x14ac:dyDescent="0.25">
      <c r="C9035" s="17"/>
    </row>
    <row r="9036" spans="3:3" x14ac:dyDescent="0.25">
      <c r="C9036" s="17"/>
    </row>
    <row r="9037" spans="3:3" x14ac:dyDescent="0.25">
      <c r="C9037" s="17"/>
    </row>
    <row r="9038" spans="3:3" x14ac:dyDescent="0.25">
      <c r="C9038" s="17"/>
    </row>
    <row r="9039" spans="3:3" x14ac:dyDescent="0.25">
      <c r="C9039" s="17"/>
    </row>
    <row r="9040" spans="3:3" x14ac:dyDescent="0.25">
      <c r="C9040" s="17"/>
    </row>
    <row r="9041" spans="3:3" x14ac:dyDescent="0.25">
      <c r="C9041" s="17"/>
    </row>
    <row r="9042" spans="3:3" x14ac:dyDescent="0.25">
      <c r="C9042" s="17"/>
    </row>
    <row r="9043" spans="3:3" x14ac:dyDescent="0.25">
      <c r="C9043" s="17"/>
    </row>
    <row r="9044" spans="3:3" x14ac:dyDescent="0.25">
      <c r="C9044" s="17"/>
    </row>
    <row r="9045" spans="3:3" x14ac:dyDescent="0.25">
      <c r="C9045" s="17"/>
    </row>
    <row r="9046" spans="3:3" x14ac:dyDescent="0.25">
      <c r="C9046" s="17"/>
    </row>
    <row r="9047" spans="3:3" x14ac:dyDescent="0.25">
      <c r="C9047" s="17"/>
    </row>
    <row r="9048" spans="3:3" x14ac:dyDescent="0.25">
      <c r="C9048" s="17"/>
    </row>
    <row r="9049" spans="3:3" x14ac:dyDescent="0.25">
      <c r="C9049" s="17"/>
    </row>
    <row r="9050" spans="3:3" x14ac:dyDescent="0.25">
      <c r="C9050" s="17"/>
    </row>
    <row r="9051" spans="3:3" x14ac:dyDescent="0.25">
      <c r="C9051" s="17"/>
    </row>
    <row r="9052" spans="3:3" x14ac:dyDescent="0.25">
      <c r="C9052" s="17"/>
    </row>
    <row r="9053" spans="3:3" x14ac:dyDescent="0.25">
      <c r="C9053" s="17"/>
    </row>
    <row r="9054" spans="3:3" x14ac:dyDescent="0.25">
      <c r="C9054" s="17"/>
    </row>
    <row r="9055" spans="3:3" x14ac:dyDescent="0.25">
      <c r="C9055" s="17"/>
    </row>
    <row r="9056" spans="3:3" x14ac:dyDescent="0.25">
      <c r="C9056" s="17"/>
    </row>
    <row r="9057" spans="3:3" x14ac:dyDescent="0.25">
      <c r="C9057" s="17"/>
    </row>
    <row r="9058" spans="3:3" x14ac:dyDescent="0.25">
      <c r="C9058" s="17"/>
    </row>
    <row r="9059" spans="3:3" x14ac:dyDescent="0.25">
      <c r="C9059" s="17"/>
    </row>
    <row r="9060" spans="3:3" x14ac:dyDescent="0.25">
      <c r="C9060" s="17"/>
    </row>
    <row r="9061" spans="3:3" x14ac:dyDescent="0.25">
      <c r="C9061" s="17"/>
    </row>
    <row r="9062" spans="3:3" x14ac:dyDescent="0.25">
      <c r="C9062" s="17"/>
    </row>
    <row r="9063" spans="3:3" x14ac:dyDescent="0.25">
      <c r="C9063" s="17"/>
    </row>
    <row r="9064" spans="3:3" x14ac:dyDescent="0.25">
      <c r="C9064" s="17"/>
    </row>
    <row r="9065" spans="3:3" x14ac:dyDescent="0.25">
      <c r="C9065" s="17"/>
    </row>
    <row r="9066" spans="3:3" x14ac:dyDescent="0.25">
      <c r="C9066" s="17"/>
    </row>
    <row r="9067" spans="3:3" x14ac:dyDescent="0.25">
      <c r="C9067" s="17"/>
    </row>
    <row r="9068" spans="3:3" x14ac:dyDescent="0.25">
      <c r="C9068" s="17"/>
    </row>
    <row r="9069" spans="3:3" x14ac:dyDescent="0.25">
      <c r="C9069" s="17"/>
    </row>
    <row r="9070" spans="3:3" x14ac:dyDescent="0.25">
      <c r="C9070" s="17"/>
    </row>
    <row r="9071" spans="3:3" x14ac:dyDescent="0.25">
      <c r="C9071" s="17"/>
    </row>
    <row r="9072" spans="3:3" x14ac:dyDescent="0.25">
      <c r="C9072" s="17"/>
    </row>
    <row r="9073" spans="3:3" x14ac:dyDescent="0.25">
      <c r="C9073" s="17"/>
    </row>
    <row r="9074" spans="3:3" x14ac:dyDescent="0.25">
      <c r="C9074" s="17"/>
    </row>
    <row r="9075" spans="3:3" x14ac:dyDescent="0.25">
      <c r="C9075" s="17"/>
    </row>
    <row r="9076" spans="3:3" x14ac:dyDescent="0.25">
      <c r="C9076" s="17"/>
    </row>
    <row r="9077" spans="3:3" x14ac:dyDescent="0.25">
      <c r="C9077" s="17"/>
    </row>
    <row r="9078" spans="3:3" x14ac:dyDescent="0.25">
      <c r="C9078" s="17"/>
    </row>
    <row r="9079" spans="3:3" x14ac:dyDescent="0.25">
      <c r="C9079" s="17"/>
    </row>
    <row r="9080" spans="3:3" x14ac:dyDescent="0.25">
      <c r="C9080" s="17"/>
    </row>
    <row r="9081" spans="3:3" x14ac:dyDescent="0.25">
      <c r="C9081" s="17"/>
    </row>
    <row r="9082" spans="3:3" x14ac:dyDescent="0.25">
      <c r="C9082" s="17"/>
    </row>
    <row r="9083" spans="3:3" x14ac:dyDescent="0.25">
      <c r="C9083" s="17"/>
    </row>
    <row r="9084" spans="3:3" x14ac:dyDescent="0.25">
      <c r="C9084" s="17"/>
    </row>
    <row r="9085" spans="3:3" x14ac:dyDescent="0.25">
      <c r="C9085" s="17"/>
    </row>
    <row r="9086" spans="3:3" x14ac:dyDescent="0.25">
      <c r="C9086" s="17"/>
    </row>
    <row r="9087" spans="3:3" x14ac:dyDescent="0.25">
      <c r="C9087" s="17"/>
    </row>
    <row r="9088" spans="3:3" x14ac:dyDescent="0.25">
      <c r="C9088" s="17"/>
    </row>
    <row r="9089" spans="3:3" x14ac:dyDescent="0.25">
      <c r="C9089" s="17"/>
    </row>
    <row r="9090" spans="3:3" x14ac:dyDescent="0.25">
      <c r="C9090" s="17"/>
    </row>
    <row r="9091" spans="3:3" x14ac:dyDescent="0.25">
      <c r="C9091" s="17"/>
    </row>
    <row r="9092" spans="3:3" x14ac:dyDescent="0.25">
      <c r="C9092" s="17"/>
    </row>
    <row r="9093" spans="3:3" x14ac:dyDescent="0.25">
      <c r="C9093" s="17"/>
    </row>
    <row r="9094" spans="3:3" x14ac:dyDescent="0.25">
      <c r="C9094" s="17"/>
    </row>
    <row r="9095" spans="3:3" x14ac:dyDescent="0.25">
      <c r="C9095" s="17"/>
    </row>
    <row r="9096" spans="3:3" x14ac:dyDescent="0.25">
      <c r="C9096" s="17"/>
    </row>
    <row r="9097" spans="3:3" x14ac:dyDescent="0.25">
      <c r="C9097" s="17"/>
    </row>
    <row r="9098" spans="3:3" x14ac:dyDescent="0.25">
      <c r="C9098" s="17"/>
    </row>
    <row r="9099" spans="3:3" x14ac:dyDescent="0.25">
      <c r="C9099" s="17"/>
    </row>
    <row r="9100" spans="3:3" x14ac:dyDescent="0.25">
      <c r="C9100" s="17"/>
    </row>
    <row r="9101" spans="3:3" x14ac:dyDescent="0.25">
      <c r="C9101" s="17"/>
    </row>
    <row r="9102" spans="3:3" x14ac:dyDescent="0.25">
      <c r="C9102" s="17"/>
    </row>
    <row r="9103" spans="3:3" x14ac:dyDescent="0.25">
      <c r="C9103" s="17"/>
    </row>
    <row r="9104" spans="3:3" x14ac:dyDescent="0.25">
      <c r="C9104" s="17"/>
    </row>
    <row r="9105" spans="3:3" x14ac:dyDescent="0.25">
      <c r="C9105" s="17"/>
    </row>
    <row r="9106" spans="3:3" x14ac:dyDescent="0.25">
      <c r="C9106" s="17"/>
    </row>
    <row r="9107" spans="3:3" x14ac:dyDescent="0.25">
      <c r="C9107" s="17"/>
    </row>
    <row r="9108" spans="3:3" x14ac:dyDescent="0.25">
      <c r="C9108" s="17"/>
    </row>
    <row r="9109" spans="3:3" x14ac:dyDescent="0.25">
      <c r="C9109" s="17"/>
    </row>
    <row r="9110" spans="3:3" x14ac:dyDescent="0.25">
      <c r="C9110" s="17"/>
    </row>
    <row r="9111" spans="3:3" x14ac:dyDescent="0.25">
      <c r="C9111" s="17"/>
    </row>
    <row r="9112" spans="3:3" x14ac:dyDescent="0.25">
      <c r="C9112" s="17"/>
    </row>
    <row r="9113" spans="3:3" x14ac:dyDescent="0.25">
      <c r="C9113" s="17"/>
    </row>
    <row r="9114" spans="3:3" x14ac:dyDescent="0.25">
      <c r="C9114" s="17"/>
    </row>
    <row r="9115" spans="3:3" x14ac:dyDescent="0.25">
      <c r="C9115" s="17"/>
    </row>
    <row r="9116" spans="3:3" x14ac:dyDescent="0.25">
      <c r="C9116" s="17"/>
    </row>
    <row r="9117" spans="3:3" x14ac:dyDescent="0.25">
      <c r="C9117" s="17"/>
    </row>
    <row r="9118" spans="3:3" x14ac:dyDescent="0.25">
      <c r="C9118" s="17"/>
    </row>
    <row r="9119" spans="3:3" x14ac:dyDescent="0.25">
      <c r="C9119" s="17"/>
    </row>
    <row r="9120" spans="3:3" x14ac:dyDescent="0.25">
      <c r="C9120" s="17"/>
    </row>
    <row r="9121" spans="3:3" x14ac:dyDescent="0.25">
      <c r="C9121" s="17"/>
    </row>
    <row r="9122" spans="3:3" x14ac:dyDescent="0.25">
      <c r="C9122" s="17"/>
    </row>
    <row r="9123" spans="3:3" x14ac:dyDescent="0.25">
      <c r="C9123" s="17"/>
    </row>
    <row r="9124" spans="3:3" x14ac:dyDescent="0.25">
      <c r="C9124" s="17"/>
    </row>
    <row r="9125" spans="3:3" x14ac:dyDescent="0.25">
      <c r="C9125" s="17"/>
    </row>
    <row r="9126" spans="3:3" x14ac:dyDescent="0.25">
      <c r="C9126" s="17"/>
    </row>
    <row r="9127" spans="3:3" x14ac:dyDescent="0.25">
      <c r="C9127" s="17"/>
    </row>
    <row r="9128" spans="3:3" x14ac:dyDescent="0.25">
      <c r="C9128" s="17"/>
    </row>
    <row r="9129" spans="3:3" x14ac:dyDescent="0.25">
      <c r="C9129" s="17"/>
    </row>
    <row r="9130" spans="3:3" x14ac:dyDescent="0.25">
      <c r="C9130" s="17"/>
    </row>
    <row r="9131" spans="3:3" x14ac:dyDescent="0.25">
      <c r="C9131" s="17"/>
    </row>
    <row r="9132" spans="3:3" x14ac:dyDescent="0.25">
      <c r="C9132" s="17"/>
    </row>
    <row r="9133" spans="3:3" x14ac:dyDescent="0.25">
      <c r="C9133" s="17"/>
    </row>
    <row r="9134" spans="3:3" x14ac:dyDescent="0.25">
      <c r="C9134" s="17"/>
    </row>
    <row r="9135" spans="3:3" x14ac:dyDescent="0.25">
      <c r="C9135" s="17"/>
    </row>
    <row r="9136" spans="3:3" x14ac:dyDescent="0.25">
      <c r="C9136" s="17"/>
    </row>
    <row r="9137" spans="3:3" x14ac:dyDescent="0.25">
      <c r="C9137" s="17"/>
    </row>
    <row r="9138" spans="3:3" x14ac:dyDescent="0.25">
      <c r="C9138" s="17"/>
    </row>
    <row r="9139" spans="3:3" x14ac:dyDescent="0.25">
      <c r="C9139" s="17"/>
    </row>
    <row r="9140" spans="3:3" x14ac:dyDescent="0.25">
      <c r="C9140" s="17"/>
    </row>
    <row r="9141" spans="3:3" x14ac:dyDescent="0.25">
      <c r="C9141" s="17"/>
    </row>
    <row r="9142" spans="3:3" x14ac:dyDescent="0.25">
      <c r="C9142" s="17"/>
    </row>
    <row r="9143" spans="3:3" x14ac:dyDescent="0.25">
      <c r="C9143" s="17"/>
    </row>
    <row r="9144" spans="3:3" x14ac:dyDescent="0.25">
      <c r="C9144" s="17"/>
    </row>
    <row r="9145" spans="3:3" x14ac:dyDescent="0.25">
      <c r="C9145" s="17"/>
    </row>
    <row r="9146" spans="3:3" x14ac:dyDescent="0.25">
      <c r="C9146" s="17"/>
    </row>
    <row r="9147" spans="3:3" x14ac:dyDescent="0.25">
      <c r="C9147" s="17"/>
    </row>
    <row r="9148" spans="3:3" x14ac:dyDescent="0.25">
      <c r="C9148" s="17"/>
    </row>
    <row r="9149" spans="3:3" x14ac:dyDescent="0.25">
      <c r="C9149" s="17"/>
    </row>
    <row r="9150" spans="3:3" x14ac:dyDescent="0.25">
      <c r="C9150" s="17"/>
    </row>
    <row r="9151" spans="3:3" x14ac:dyDescent="0.25">
      <c r="C9151" s="17"/>
    </row>
    <row r="9152" spans="3:3" x14ac:dyDescent="0.25">
      <c r="C9152" s="17"/>
    </row>
    <row r="9153" spans="3:3" x14ac:dyDescent="0.25">
      <c r="C9153" s="17"/>
    </row>
    <row r="9154" spans="3:3" x14ac:dyDescent="0.25">
      <c r="C9154" s="17"/>
    </row>
    <row r="9155" spans="3:3" x14ac:dyDescent="0.25">
      <c r="C9155" s="17"/>
    </row>
    <row r="9156" spans="3:3" x14ac:dyDescent="0.25">
      <c r="C9156" s="17"/>
    </row>
    <row r="9157" spans="3:3" x14ac:dyDescent="0.25">
      <c r="C9157" s="17"/>
    </row>
    <row r="9158" spans="3:3" x14ac:dyDescent="0.25">
      <c r="C9158" s="17"/>
    </row>
    <row r="9159" spans="3:3" x14ac:dyDescent="0.25">
      <c r="C9159" s="17"/>
    </row>
    <row r="9160" spans="3:3" x14ac:dyDescent="0.25">
      <c r="C9160" s="17"/>
    </row>
    <row r="9161" spans="3:3" x14ac:dyDescent="0.25">
      <c r="C9161" s="17"/>
    </row>
    <row r="9162" spans="3:3" x14ac:dyDescent="0.25">
      <c r="C9162" s="17"/>
    </row>
    <row r="9163" spans="3:3" x14ac:dyDescent="0.25">
      <c r="C9163" s="17"/>
    </row>
    <row r="9164" spans="3:3" x14ac:dyDescent="0.25">
      <c r="C9164" s="17"/>
    </row>
    <row r="9165" spans="3:3" x14ac:dyDescent="0.25">
      <c r="C9165" s="17"/>
    </row>
    <row r="9166" spans="3:3" x14ac:dyDescent="0.25">
      <c r="C9166" s="17"/>
    </row>
    <row r="9167" spans="3:3" x14ac:dyDescent="0.25">
      <c r="C9167" s="17"/>
    </row>
    <row r="9168" spans="3:3" x14ac:dyDescent="0.25">
      <c r="C9168" s="17"/>
    </row>
    <row r="9169" spans="3:3" x14ac:dyDescent="0.25">
      <c r="C9169" s="17"/>
    </row>
    <row r="9170" spans="3:3" x14ac:dyDescent="0.25">
      <c r="C9170" s="17"/>
    </row>
    <row r="9171" spans="3:3" x14ac:dyDescent="0.25">
      <c r="C9171" s="17"/>
    </row>
    <row r="9172" spans="3:3" x14ac:dyDescent="0.25">
      <c r="C9172" s="17"/>
    </row>
    <row r="9173" spans="3:3" x14ac:dyDescent="0.25">
      <c r="C9173" s="17"/>
    </row>
    <row r="9174" spans="3:3" x14ac:dyDescent="0.25">
      <c r="C9174" s="17"/>
    </row>
    <row r="9175" spans="3:3" x14ac:dyDescent="0.25">
      <c r="C9175" s="17"/>
    </row>
    <row r="9176" spans="3:3" x14ac:dyDescent="0.25">
      <c r="C9176" s="17"/>
    </row>
    <row r="9177" spans="3:3" x14ac:dyDescent="0.25">
      <c r="C9177" s="17"/>
    </row>
    <row r="9178" spans="3:3" x14ac:dyDescent="0.25">
      <c r="C9178" s="17"/>
    </row>
    <row r="9179" spans="3:3" x14ac:dyDescent="0.25">
      <c r="C9179" s="17"/>
    </row>
    <row r="9180" spans="3:3" x14ac:dyDescent="0.25">
      <c r="C9180" s="17"/>
    </row>
    <row r="9181" spans="3:3" x14ac:dyDescent="0.25">
      <c r="C9181" s="17"/>
    </row>
    <row r="9182" spans="3:3" x14ac:dyDescent="0.25">
      <c r="C9182" s="17"/>
    </row>
    <row r="9183" spans="3:3" x14ac:dyDescent="0.25">
      <c r="C9183" s="17"/>
    </row>
    <row r="9184" spans="3:3" x14ac:dyDescent="0.25">
      <c r="C9184" s="17"/>
    </row>
    <row r="9185" spans="3:3" x14ac:dyDescent="0.25">
      <c r="C9185" s="17"/>
    </row>
    <row r="9186" spans="3:3" x14ac:dyDescent="0.25">
      <c r="C9186" s="17"/>
    </row>
    <row r="9187" spans="3:3" x14ac:dyDescent="0.25">
      <c r="C9187" s="17"/>
    </row>
    <row r="9188" spans="3:3" x14ac:dyDescent="0.25">
      <c r="C9188" s="17"/>
    </row>
    <row r="9189" spans="3:3" x14ac:dyDescent="0.25">
      <c r="C9189" s="17"/>
    </row>
    <row r="9190" spans="3:3" x14ac:dyDescent="0.25">
      <c r="C9190" s="17"/>
    </row>
    <row r="9191" spans="3:3" x14ac:dyDescent="0.25">
      <c r="C9191" s="17"/>
    </row>
    <row r="9192" spans="3:3" x14ac:dyDescent="0.25">
      <c r="C9192" s="17"/>
    </row>
    <row r="9193" spans="3:3" x14ac:dyDescent="0.25">
      <c r="C9193" s="17"/>
    </row>
    <row r="9194" spans="3:3" x14ac:dyDescent="0.25">
      <c r="C9194" s="17"/>
    </row>
    <row r="9195" spans="3:3" x14ac:dyDescent="0.25">
      <c r="C9195" s="17"/>
    </row>
    <row r="9196" spans="3:3" x14ac:dyDescent="0.25">
      <c r="C9196" s="17"/>
    </row>
    <row r="9197" spans="3:3" x14ac:dyDescent="0.25">
      <c r="C9197" s="17"/>
    </row>
    <row r="9198" spans="3:3" x14ac:dyDescent="0.25">
      <c r="C9198" s="17"/>
    </row>
    <row r="9199" spans="3:3" x14ac:dyDescent="0.25">
      <c r="C9199" s="17"/>
    </row>
    <row r="9200" spans="3:3" x14ac:dyDescent="0.25">
      <c r="C9200" s="17"/>
    </row>
    <row r="9201" spans="3:3" x14ac:dyDescent="0.25">
      <c r="C9201" s="17"/>
    </row>
    <row r="9202" spans="3:3" x14ac:dyDescent="0.25">
      <c r="C9202" s="17"/>
    </row>
    <row r="9203" spans="3:3" x14ac:dyDescent="0.25">
      <c r="C9203" s="17"/>
    </row>
    <row r="9204" spans="3:3" x14ac:dyDescent="0.25">
      <c r="C9204" s="17"/>
    </row>
    <row r="9205" spans="3:3" x14ac:dyDescent="0.25">
      <c r="C9205" s="17"/>
    </row>
    <row r="9206" spans="3:3" x14ac:dyDescent="0.25">
      <c r="C9206" s="17"/>
    </row>
    <row r="9207" spans="3:3" x14ac:dyDescent="0.25">
      <c r="C9207" s="17"/>
    </row>
    <row r="9208" spans="3:3" x14ac:dyDescent="0.25">
      <c r="C9208" s="17"/>
    </row>
    <row r="9209" spans="3:3" x14ac:dyDescent="0.25">
      <c r="C9209" s="17"/>
    </row>
    <row r="9210" spans="3:3" x14ac:dyDescent="0.25">
      <c r="C9210" s="17"/>
    </row>
    <row r="9211" spans="3:3" x14ac:dyDescent="0.25">
      <c r="C9211" s="17"/>
    </row>
    <row r="9212" spans="3:3" x14ac:dyDescent="0.25">
      <c r="C9212" s="17"/>
    </row>
    <row r="9213" spans="3:3" x14ac:dyDescent="0.25">
      <c r="C9213" s="17"/>
    </row>
    <row r="9214" spans="3:3" x14ac:dyDescent="0.25">
      <c r="C9214" s="17"/>
    </row>
    <row r="9215" spans="3:3" x14ac:dyDescent="0.25">
      <c r="C9215" s="17"/>
    </row>
    <row r="9216" spans="3:3" x14ac:dyDescent="0.25">
      <c r="C9216" s="17"/>
    </row>
    <row r="9217" spans="3:3" x14ac:dyDescent="0.25">
      <c r="C9217" s="17"/>
    </row>
    <row r="9218" spans="3:3" x14ac:dyDescent="0.25">
      <c r="C9218" s="17"/>
    </row>
    <row r="9219" spans="3:3" x14ac:dyDescent="0.25">
      <c r="C9219" s="17"/>
    </row>
    <row r="9220" spans="3:3" x14ac:dyDescent="0.25">
      <c r="C9220" s="17"/>
    </row>
    <row r="9221" spans="3:3" x14ac:dyDescent="0.25">
      <c r="C9221" s="17"/>
    </row>
    <row r="9222" spans="3:3" x14ac:dyDescent="0.25">
      <c r="C9222" s="17"/>
    </row>
    <row r="9223" spans="3:3" x14ac:dyDescent="0.25">
      <c r="C9223" s="17"/>
    </row>
    <row r="9224" spans="3:3" x14ac:dyDescent="0.25">
      <c r="C9224" s="17"/>
    </row>
    <row r="9225" spans="3:3" x14ac:dyDescent="0.25">
      <c r="C9225" s="17"/>
    </row>
    <row r="9226" spans="3:3" x14ac:dyDescent="0.25">
      <c r="C9226" s="17"/>
    </row>
    <row r="9227" spans="3:3" x14ac:dyDescent="0.25">
      <c r="C9227" s="17"/>
    </row>
    <row r="9228" spans="3:3" x14ac:dyDescent="0.25">
      <c r="C9228" s="17"/>
    </row>
    <row r="9229" spans="3:3" x14ac:dyDescent="0.25">
      <c r="C9229" s="17"/>
    </row>
    <row r="9230" spans="3:3" x14ac:dyDescent="0.25">
      <c r="C9230" s="17"/>
    </row>
    <row r="9231" spans="3:3" x14ac:dyDescent="0.25">
      <c r="C9231" s="17"/>
    </row>
    <row r="9232" spans="3:3" x14ac:dyDescent="0.25">
      <c r="C9232" s="17"/>
    </row>
    <row r="9233" spans="3:3" x14ac:dyDescent="0.25">
      <c r="C9233" s="17"/>
    </row>
    <row r="9234" spans="3:3" x14ac:dyDescent="0.25">
      <c r="C9234" s="17"/>
    </row>
    <row r="9235" spans="3:3" x14ac:dyDescent="0.25">
      <c r="C9235" s="17"/>
    </row>
    <row r="9236" spans="3:3" x14ac:dyDescent="0.25">
      <c r="C9236" s="17"/>
    </row>
    <row r="9237" spans="3:3" x14ac:dyDescent="0.25">
      <c r="C9237" s="17"/>
    </row>
    <row r="9238" spans="3:3" x14ac:dyDescent="0.25">
      <c r="C9238" s="17"/>
    </row>
    <row r="9239" spans="3:3" x14ac:dyDescent="0.25">
      <c r="C9239" s="17"/>
    </row>
    <row r="9240" spans="3:3" x14ac:dyDescent="0.25">
      <c r="C9240" s="17"/>
    </row>
    <row r="9241" spans="3:3" x14ac:dyDescent="0.25">
      <c r="C9241" s="17"/>
    </row>
    <row r="9242" spans="3:3" x14ac:dyDescent="0.25">
      <c r="C9242" s="17"/>
    </row>
    <row r="9243" spans="3:3" x14ac:dyDescent="0.25">
      <c r="C9243" s="17"/>
    </row>
    <row r="9244" spans="3:3" x14ac:dyDescent="0.25">
      <c r="C9244" s="17"/>
    </row>
    <row r="9245" spans="3:3" x14ac:dyDescent="0.25">
      <c r="C9245" s="17"/>
    </row>
    <row r="9246" spans="3:3" x14ac:dyDescent="0.25">
      <c r="C9246" s="17"/>
    </row>
    <row r="9247" spans="3:3" x14ac:dyDescent="0.25">
      <c r="C9247" s="17"/>
    </row>
    <row r="9248" spans="3:3" x14ac:dyDescent="0.25">
      <c r="C9248" s="17"/>
    </row>
    <row r="9249" spans="3:3" x14ac:dyDescent="0.25">
      <c r="C9249" s="17"/>
    </row>
    <row r="9250" spans="3:3" x14ac:dyDescent="0.25">
      <c r="C9250" s="17"/>
    </row>
    <row r="9251" spans="3:3" x14ac:dyDescent="0.25">
      <c r="C9251" s="17"/>
    </row>
    <row r="9252" spans="3:3" x14ac:dyDescent="0.25">
      <c r="C9252" s="17"/>
    </row>
    <row r="9253" spans="3:3" x14ac:dyDescent="0.25">
      <c r="C9253" s="17"/>
    </row>
    <row r="9254" spans="3:3" x14ac:dyDescent="0.25">
      <c r="C9254" s="17"/>
    </row>
    <row r="9255" spans="3:3" x14ac:dyDescent="0.25">
      <c r="C9255" s="17"/>
    </row>
    <row r="9256" spans="3:3" x14ac:dyDescent="0.25">
      <c r="C9256" s="17"/>
    </row>
    <row r="9257" spans="3:3" x14ac:dyDescent="0.25">
      <c r="C9257" s="17"/>
    </row>
    <row r="9258" spans="3:3" x14ac:dyDescent="0.25">
      <c r="C9258" s="17"/>
    </row>
    <row r="9259" spans="3:3" x14ac:dyDescent="0.25">
      <c r="C9259" s="17"/>
    </row>
    <row r="9260" spans="3:3" x14ac:dyDescent="0.25">
      <c r="C9260" s="17"/>
    </row>
    <row r="9261" spans="3:3" x14ac:dyDescent="0.25">
      <c r="C9261" s="17"/>
    </row>
    <row r="9262" spans="3:3" x14ac:dyDescent="0.25">
      <c r="C9262" s="17"/>
    </row>
    <row r="9263" spans="3:3" x14ac:dyDescent="0.25">
      <c r="C9263" s="17"/>
    </row>
    <row r="9264" spans="3:3" x14ac:dyDescent="0.25">
      <c r="C9264" s="17"/>
    </row>
    <row r="9265" spans="3:3" x14ac:dyDescent="0.25">
      <c r="C9265" s="17"/>
    </row>
    <row r="9266" spans="3:3" x14ac:dyDescent="0.25">
      <c r="C9266" s="17"/>
    </row>
    <row r="9267" spans="3:3" x14ac:dyDescent="0.25">
      <c r="C9267" s="17"/>
    </row>
    <row r="9268" spans="3:3" x14ac:dyDescent="0.25">
      <c r="C9268" s="17"/>
    </row>
    <row r="9269" spans="3:3" x14ac:dyDescent="0.25">
      <c r="C9269" s="17"/>
    </row>
    <row r="9270" spans="3:3" x14ac:dyDescent="0.25">
      <c r="C9270" s="17"/>
    </row>
    <row r="9271" spans="3:3" x14ac:dyDescent="0.25">
      <c r="C9271" s="17"/>
    </row>
    <row r="9272" spans="3:3" x14ac:dyDescent="0.25">
      <c r="C9272" s="17"/>
    </row>
    <row r="9273" spans="3:3" x14ac:dyDescent="0.25">
      <c r="C9273" s="17"/>
    </row>
    <row r="9274" spans="3:3" x14ac:dyDescent="0.25">
      <c r="C9274" s="17"/>
    </row>
    <row r="9275" spans="3:3" x14ac:dyDescent="0.25">
      <c r="C9275" s="17"/>
    </row>
    <row r="9276" spans="3:3" x14ac:dyDescent="0.25">
      <c r="C9276" s="17"/>
    </row>
    <row r="9277" spans="3:3" x14ac:dyDescent="0.25">
      <c r="C9277" s="17"/>
    </row>
    <row r="9278" spans="3:3" x14ac:dyDescent="0.25">
      <c r="C9278" s="17"/>
    </row>
    <row r="9279" spans="3:3" x14ac:dyDescent="0.25">
      <c r="C9279" s="17"/>
    </row>
    <row r="9280" spans="3:3" x14ac:dyDescent="0.25">
      <c r="C9280" s="17"/>
    </row>
    <row r="9281" spans="3:3" x14ac:dyDescent="0.25">
      <c r="C9281" s="17"/>
    </row>
    <row r="9282" spans="3:3" x14ac:dyDescent="0.25">
      <c r="C9282" s="17"/>
    </row>
    <row r="9283" spans="3:3" x14ac:dyDescent="0.25">
      <c r="C9283" s="17"/>
    </row>
    <row r="9284" spans="3:3" x14ac:dyDescent="0.25">
      <c r="C9284" s="17"/>
    </row>
    <row r="9285" spans="3:3" x14ac:dyDescent="0.25">
      <c r="C9285" s="17"/>
    </row>
    <row r="9286" spans="3:3" x14ac:dyDescent="0.25">
      <c r="C9286" s="17"/>
    </row>
    <row r="9287" spans="3:3" x14ac:dyDescent="0.25">
      <c r="C9287" s="17"/>
    </row>
    <row r="9288" spans="3:3" x14ac:dyDescent="0.25">
      <c r="C9288" s="17"/>
    </row>
    <row r="9289" spans="3:3" x14ac:dyDescent="0.25">
      <c r="C9289" s="17"/>
    </row>
    <row r="9290" spans="3:3" x14ac:dyDescent="0.25">
      <c r="C9290" s="17"/>
    </row>
    <row r="9291" spans="3:3" x14ac:dyDescent="0.25">
      <c r="C9291" s="17"/>
    </row>
    <row r="9292" spans="3:3" x14ac:dyDescent="0.25">
      <c r="C9292" s="17"/>
    </row>
    <row r="9293" spans="3:3" x14ac:dyDescent="0.25">
      <c r="C9293" s="17"/>
    </row>
    <row r="9294" spans="3:3" x14ac:dyDescent="0.25">
      <c r="C9294" s="17"/>
    </row>
    <row r="9295" spans="3:3" x14ac:dyDescent="0.25">
      <c r="C9295" s="17"/>
    </row>
    <row r="9296" spans="3:3" x14ac:dyDescent="0.25">
      <c r="C9296" s="17"/>
    </row>
    <row r="9297" spans="3:3" x14ac:dyDescent="0.25">
      <c r="C9297" s="17"/>
    </row>
    <row r="9298" spans="3:3" x14ac:dyDescent="0.25">
      <c r="C9298" s="17"/>
    </row>
    <row r="9299" spans="3:3" x14ac:dyDescent="0.25">
      <c r="C9299" s="17"/>
    </row>
    <row r="9300" spans="3:3" x14ac:dyDescent="0.25">
      <c r="C9300" s="17"/>
    </row>
    <row r="9301" spans="3:3" x14ac:dyDescent="0.25">
      <c r="C9301" s="17"/>
    </row>
    <row r="9302" spans="3:3" x14ac:dyDescent="0.25">
      <c r="C9302" s="17"/>
    </row>
    <row r="9303" spans="3:3" x14ac:dyDescent="0.25">
      <c r="C9303" s="17"/>
    </row>
    <row r="9304" spans="3:3" x14ac:dyDescent="0.25">
      <c r="C9304" s="17"/>
    </row>
    <row r="9305" spans="3:3" x14ac:dyDescent="0.25">
      <c r="C9305" s="17"/>
    </row>
    <row r="9306" spans="3:3" x14ac:dyDescent="0.25">
      <c r="C9306" s="17"/>
    </row>
    <row r="9307" spans="3:3" x14ac:dyDescent="0.25">
      <c r="C9307" s="17"/>
    </row>
    <row r="9308" spans="3:3" x14ac:dyDescent="0.25">
      <c r="C9308" s="17"/>
    </row>
    <row r="9309" spans="3:3" x14ac:dyDescent="0.25">
      <c r="C9309" s="17"/>
    </row>
    <row r="9310" spans="3:3" x14ac:dyDescent="0.25">
      <c r="C9310" s="17"/>
    </row>
    <row r="9311" spans="3:3" x14ac:dyDescent="0.25">
      <c r="C9311" s="17"/>
    </row>
    <row r="9312" spans="3:3" x14ac:dyDescent="0.25">
      <c r="C9312" s="17"/>
    </row>
    <row r="9313" spans="3:3" x14ac:dyDescent="0.25">
      <c r="C9313" s="17"/>
    </row>
    <row r="9314" spans="3:3" x14ac:dyDescent="0.25">
      <c r="C9314" s="17"/>
    </row>
    <row r="9315" spans="3:3" x14ac:dyDescent="0.25">
      <c r="C9315" s="17"/>
    </row>
    <row r="9316" spans="3:3" x14ac:dyDescent="0.25">
      <c r="C9316" s="17"/>
    </row>
    <row r="9317" spans="3:3" x14ac:dyDescent="0.25">
      <c r="C9317" s="17"/>
    </row>
    <row r="9318" spans="3:3" x14ac:dyDescent="0.25">
      <c r="C9318" s="17"/>
    </row>
    <row r="9319" spans="3:3" x14ac:dyDescent="0.25">
      <c r="C9319" s="17"/>
    </row>
    <row r="9320" spans="3:3" x14ac:dyDescent="0.25">
      <c r="C9320" s="17"/>
    </row>
    <row r="9321" spans="3:3" x14ac:dyDescent="0.25">
      <c r="C9321" s="17"/>
    </row>
    <row r="9322" spans="3:3" x14ac:dyDescent="0.25">
      <c r="C9322" s="17"/>
    </row>
    <row r="9323" spans="3:3" x14ac:dyDescent="0.25">
      <c r="C9323" s="17"/>
    </row>
    <row r="9324" spans="3:3" x14ac:dyDescent="0.25">
      <c r="C9324" s="17"/>
    </row>
    <row r="9325" spans="3:3" x14ac:dyDescent="0.25">
      <c r="C9325" s="17"/>
    </row>
    <row r="9326" spans="3:3" x14ac:dyDescent="0.25">
      <c r="C9326" s="17"/>
    </row>
    <row r="9327" spans="3:3" x14ac:dyDescent="0.25">
      <c r="C9327" s="17"/>
    </row>
    <row r="9328" spans="3:3" x14ac:dyDescent="0.25">
      <c r="C9328" s="17"/>
    </row>
    <row r="9329" spans="3:3" x14ac:dyDescent="0.25">
      <c r="C9329" s="17"/>
    </row>
    <row r="9330" spans="3:3" x14ac:dyDescent="0.25">
      <c r="C9330" s="17"/>
    </row>
    <row r="9331" spans="3:3" x14ac:dyDescent="0.25">
      <c r="C9331" s="17"/>
    </row>
    <row r="9332" spans="3:3" x14ac:dyDescent="0.25">
      <c r="C9332" s="17"/>
    </row>
    <row r="9333" spans="3:3" x14ac:dyDescent="0.25">
      <c r="C9333" s="17"/>
    </row>
    <row r="9334" spans="3:3" x14ac:dyDescent="0.25">
      <c r="C9334" s="17"/>
    </row>
    <row r="9335" spans="3:3" x14ac:dyDescent="0.25">
      <c r="C9335" s="17"/>
    </row>
    <row r="9336" spans="3:3" x14ac:dyDescent="0.25">
      <c r="C9336" s="17"/>
    </row>
    <row r="9337" spans="3:3" x14ac:dyDescent="0.25">
      <c r="C9337" s="17"/>
    </row>
    <row r="9338" spans="3:3" x14ac:dyDescent="0.25">
      <c r="C9338" s="17"/>
    </row>
    <row r="9339" spans="3:3" x14ac:dyDescent="0.25">
      <c r="C9339" s="17"/>
    </row>
    <row r="9340" spans="3:3" x14ac:dyDescent="0.25">
      <c r="C9340" s="17"/>
    </row>
    <row r="9341" spans="3:3" x14ac:dyDescent="0.25">
      <c r="C9341" s="17"/>
    </row>
    <row r="9342" spans="3:3" x14ac:dyDescent="0.25">
      <c r="C9342" s="17"/>
    </row>
    <row r="9343" spans="3:3" x14ac:dyDescent="0.25">
      <c r="C9343" s="17"/>
    </row>
    <row r="9344" spans="3:3" x14ac:dyDescent="0.25">
      <c r="C9344" s="17"/>
    </row>
    <row r="9345" spans="3:3" x14ac:dyDescent="0.25">
      <c r="C9345" s="17"/>
    </row>
    <row r="9346" spans="3:3" x14ac:dyDescent="0.25">
      <c r="C9346" s="17"/>
    </row>
    <row r="9347" spans="3:3" x14ac:dyDescent="0.25">
      <c r="C9347" s="17"/>
    </row>
    <row r="9348" spans="3:3" x14ac:dyDescent="0.25">
      <c r="C9348" s="17"/>
    </row>
    <row r="9349" spans="3:3" x14ac:dyDescent="0.25">
      <c r="C9349" s="17"/>
    </row>
    <row r="9350" spans="3:3" x14ac:dyDescent="0.25">
      <c r="C9350" s="17"/>
    </row>
    <row r="9351" spans="3:3" x14ac:dyDescent="0.25">
      <c r="C9351" s="17"/>
    </row>
    <row r="9352" spans="3:3" x14ac:dyDescent="0.25">
      <c r="C9352" s="17"/>
    </row>
    <row r="9353" spans="3:3" x14ac:dyDescent="0.25">
      <c r="C9353" s="17"/>
    </row>
    <row r="9354" spans="3:3" x14ac:dyDescent="0.25">
      <c r="C9354" s="17"/>
    </row>
    <row r="9355" spans="3:3" x14ac:dyDescent="0.25">
      <c r="C9355" s="17"/>
    </row>
    <row r="9356" spans="3:3" x14ac:dyDescent="0.25">
      <c r="C9356" s="17"/>
    </row>
    <row r="9357" spans="3:3" x14ac:dyDescent="0.25">
      <c r="C9357" s="17"/>
    </row>
    <row r="9358" spans="3:3" x14ac:dyDescent="0.25">
      <c r="C9358" s="17"/>
    </row>
    <row r="9359" spans="3:3" x14ac:dyDescent="0.25">
      <c r="C9359" s="17"/>
    </row>
    <row r="9360" spans="3:3" x14ac:dyDescent="0.25">
      <c r="C9360" s="17"/>
    </row>
    <row r="9361" spans="3:3" x14ac:dyDescent="0.25">
      <c r="C9361" s="17"/>
    </row>
    <row r="9362" spans="3:3" x14ac:dyDescent="0.25">
      <c r="C9362" s="17"/>
    </row>
    <row r="9363" spans="3:3" x14ac:dyDescent="0.25">
      <c r="C9363" s="17"/>
    </row>
    <row r="9364" spans="3:3" x14ac:dyDescent="0.25">
      <c r="C9364" s="17"/>
    </row>
    <row r="9365" spans="3:3" x14ac:dyDescent="0.25">
      <c r="C9365" s="17"/>
    </row>
    <row r="9366" spans="3:3" x14ac:dyDescent="0.25">
      <c r="C9366" s="17"/>
    </row>
    <row r="9367" spans="3:3" x14ac:dyDescent="0.25">
      <c r="C9367" s="17"/>
    </row>
    <row r="9368" spans="3:3" x14ac:dyDescent="0.25">
      <c r="C9368" s="17"/>
    </row>
    <row r="9369" spans="3:3" x14ac:dyDescent="0.25">
      <c r="C9369" s="17"/>
    </row>
    <row r="9370" spans="3:3" x14ac:dyDescent="0.25">
      <c r="C9370" s="17"/>
    </row>
    <row r="9371" spans="3:3" x14ac:dyDescent="0.25">
      <c r="C9371" s="17"/>
    </row>
    <row r="9372" spans="3:3" x14ac:dyDescent="0.25">
      <c r="C9372" s="17"/>
    </row>
    <row r="9373" spans="3:3" x14ac:dyDescent="0.25">
      <c r="C9373" s="17"/>
    </row>
    <row r="9374" spans="3:3" x14ac:dyDescent="0.25">
      <c r="C9374" s="17"/>
    </row>
    <row r="9375" spans="3:3" x14ac:dyDescent="0.25">
      <c r="C9375" s="17"/>
    </row>
    <row r="9376" spans="3:3" x14ac:dyDescent="0.25">
      <c r="C9376" s="17"/>
    </row>
    <row r="9377" spans="3:3" x14ac:dyDescent="0.25">
      <c r="C9377" s="17"/>
    </row>
    <row r="9378" spans="3:3" x14ac:dyDescent="0.25">
      <c r="C9378" s="17"/>
    </row>
    <row r="9379" spans="3:3" x14ac:dyDescent="0.25">
      <c r="C9379" s="17"/>
    </row>
    <row r="9380" spans="3:3" x14ac:dyDescent="0.25">
      <c r="C9380" s="17"/>
    </row>
    <row r="9381" spans="3:3" x14ac:dyDescent="0.25">
      <c r="C9381" s="17"/>
    </row>
    <row r="9382" spans="3:3" x14ac:dyDescent="0.25">
      <c r="C9382" s="17"/>
    </row>
    <row r="9383" spans="3:3" x14ac:dyDescent="0.25">
      <c r="C9383" s="17"/>
    </row>
    <row r="9384" spans="3:3" x14ac:dyDescent="0.25">
      <c r="C9384" s="17"/>
    </row>
    <row r="9385" spans="3:3" x14ac:dyDescent="0.25">
      <c r="C9385" s="17"/>
    </row>
    <row r="9386" spans="3:3" x14ac:dyDescent="0.25">
      <c r="C9386" s="17"/>
    </row>
    <row r="9387" spans="3:3" x14ac:dyDescent="0.25">
      <c r="C9387" s="17"/>
    </row>
    <row r="9388" spans="3:3" x14ac:dyDescent="0.25">
      <c r="C9388" s="17"/>
    </row>
    <row r="9389" spans="3:3" x14ac:dyDescent="0.25">
      <c r="C9389" s="17"/>
    </row>
    <row r="9390" spans="3:3" x14ac:dyDescent="0.25">
      <c r="C9390" s="17"/>
    </row>
    <row r="9391" spans="3:3" x14ac:dyDescent="0.25">
      <c r="C9391" s="17"/>
    </row>
    <row r="9392" spans="3:3" x14ac:dyDescent="0.25">
      <c r="C9392" s="17"/>
    </row>
    <row r="9393" spans="3:3" x14ac:dyDescent="0.25">
      <c r="C9393" s="17"/>
    </row>
    <row r="9394" spans="3:3" x14ac:dyDescent="0.25">
      <c r="C9394" s="17"/>
    </row>
    <row r="9395" spans="3:3" x14ac:dyDescent="0.25">
      <c r="C9395" s="17"/>
    </row>
    <row r="9396" spans="3:3" x14ac:dyDescent="0.25">
      <c r="C9396" s="17"/>
    </row>
    <row r="9397" spans="3:3" x14ac:dyDescent="0.25">
      <c r="C9397" s="17"/>
    </row>
    <row r="9398" spans="3:3" x14ac:dyDescent="0.25">
      <c r="C9398" s="17"/>
    </row>
    <row r="9399" spans="3:3" x14ac:dyDescent="0.25">
      <c r="C9399" s="17"/>
    </row>
    <row r="9400" spans="3:3" x14ac:dyDescent="0.25">
      <c r="C9400" s="17"/>
    </row>
    <row r="9401" spans="3:3" x14ac:dyDescent="0.25">
      <c r="C9401" s="17"/>
    </row>
    <row r="9402" spans="3:3" x14ac:dyDescent="0.25">
      <c r="C9402" s="17"/>
    </row>
    <row r="9403" spans="3:3" x14ac:dyDescent="0.25">
      <c r="C9403" s="17"/>
    </row>
    <row r="9404" spans="3:3" x14ac:dyDescent="0.25">
      <c r="C9404" s="17"/>
    </row>
    <row r="9405" spans="3:3" x14ac:dyDescent="0.25">
      <c r="C9405" s="17"/>
    </row>
    <row r="9406" spans="3:3" x14ac:dyDescent="0.25">
      <c r="C9406" s="17"/>
    </row>
    <row r="9407" spans="3:3" x14ac:dyDescent="0.25">
      <c r="C9407" s="17"/>
    </row>
    <row r="9408" spans="3:3" x14ac:dyDescent="0.25">
      <c r="C9408" s="17"/>
    </row>
    <row r="9409" spans="3:3" x14ac:dyDescent="0.25">
      <c r="C9409" s="17"/>
    </row>
    <row r="9410" spans="3:3" x14ac:dyDescent="0.25">
      <c r="C9410" s="17"/>
    </row>
    <row r="9411" spans="3:3" x14ac:dyDescent="0.25">
      <c r="C9411" s="17"/>
    </row>
    <row r="9412" spans="3:3" x14ac:dyDescent="0.25">
      <c r="C9412" s="17"/>
    </row>
    <row r="9413" spans="3:3" x14ac:dyDescent="0.25">
      <c r="C9413" s="17"/>
    </row>
    <row r="9414" spans="3:3" x14ac:dyDescent="0.25">
      <c r="C9414" s="17"/>
    </row>
    <row r="9415" spans="3:3" x14ac:dyDescent="0.25">
      <c r="C9415" s="17"/>
    </row>
    <row r="9416" spans="3:3" x14ac:dyDescent="0.25">
      <c r="C9416" s="17"/>
    </row>
    <row r="9417" spans="3:3" x14ac:dyDescent="0.25">
      <c r="C9417" s="17"/>
    </row>
    <row r="9418" spans="3:3" x14ac:dyDescent="0.25">
      <c r="C9418" s="17"/>
    </row>
    <row r="9419" spans="3:3" x14ac:dyDescent="0.25">
      <c r="C9419" s="17"/>
    </row>
    <row r="9420" spans="3:3" x14ac:dyDescent="0.25">
      <c r="C9420" s="17"/>
    </row>
    <row r="9421" spans="3:3" x14ac:dyDescent="0.25">
      <c r="C9421" s="17"/>
    </row>
    <row r="9422" spans="3:3" x14ac:dyDescent="0.25">
      <c r="C9422" s="17"/>
    </row>
    <row r="9423" spans="3:3" x14ac:dyDescent="0.25">
      <c r="C9423" s="17"/>
    </row>
    <row r="9424" spans="3:3" x14ac:dyDescent="0.25">
      <c r="C9424" s="17"/>
    </row>
    <row r="9425" spans="3:3" x14ac:dyDescent="0.25">
      <c r="C9425" s="17"/>
    </row>
    <row r="9426" spans="3:3" x14ac:dyDescent="0.25">
      <c r="C9426" s="17"/>
    </row>
    <row r="9427" spans="3:3" x14ac:dyDescent="0.25">
      <c r="C9427" s="17"/>
    </row>
    <row r="9428" spans="3:3" x14ac:dyDescent="0.25">
      <c r="C9428" s="17"/>
    </row>
    <row r="9429" spans="3:3" x14ac:dyDescent="0.25">
      <c r="C9429" s="17"/>
    </row>
    <row r="9430" spans="3:3" x14ac:dyDescent="0.25">
      <c r="C9430" s="17"/>
    </row>
    <row r="9431" spans="3:3" x14ac:dyDescent="0.25">
      <c r="C9431" s="17"/>
    </row>
    <row r="9432" spans="3:3" x14ac:dyDescent="0.25">
      <c r="C9432" s="17"/>
    </row>
    <row r="9433" spans="3:3" x14ac:dyDescent="0.25">
      <c r="C9433" s="17"/>
    </row>
    <row r="9434" spans="3:3" x14ac:dyDescent="0.25">
      <c r="C9434" s="17"/>
    </row>
    <row r="9435" spans="3:3" x14ac:dyDescent="0.25">
      <c r="C9435" s="17"/>
    </row>
    <row r="9436" spans="3:3" x14ac:dyDescent="0.25">
      <c r="C9436" s="17"/>
    </row>
    <row r="9437" spans="3:3" x14ac:dyDescent="0.25">
      <c r="C9437" s="17"/>
    </row>
    <row r="9438" spans="3:3" x14ac:dyDescent="0.25">
      <c r="C9438" s="17"/>
    </row>
    <row r="9439" spans="3:3" x14ac:dyDescent="0.25">
      <c r="C9439" s="17"/>
    </row>
    <row r="9440" spans="3:3" x14ac:dyDescent="0.25">
      <c r="C9440" s="17"/>
    </row>
    <row r="9441" spans="3:3" x14ac:dyDescent="0.25">
      <c r="C9441" s="17"/>
    </row>
    <row r="9442" spans="3:3" x14ac:dyDescent="0.25">
      <c r="C9442" s="17"/>
    </row>
    <row r="9443" spans="3:3" x14ac:dyDescent="0.25">
      <c r="C9443" s="17"/>
    </row>
    <row r="9444" spans="3:3" x14ac:dyDescent="0.25">
      <c r="C9444" s="17"/>
    </row>
    <row r="9445" spans="3:3" x14ac:dyDescent="0.25">
      <c r="C9445" s="17"/>
    </row>
    <row r="9446" spans="3:3" x14ac:dyDescent="0.25">
      <c r="C9446" s="17"/>
    </row>
    <row r="9447" spans="3:3" x14ac:dyDescent="0.25">
      <c r="C9447" s="17"/>
    </row>
    <row r="9448" spans="3:3" x14ac:dyDescent="0.25">
      <c r="C9448" s="17"/>
    </row>
    <row r="9449" spans="3:3" x14ac:dyDescent="0.25">
      <c r="C9449" s="17"/>
    </row>
    <row r="9450" spans="3:3" x14ac:dyDescent="0.25">
      <c r="C9450" s="17"/>
    </row>
    <row r="9451" spans="3:3" x14ac:dyDescent="0.25">
      <c r="C9451" s="17"/>
    </row>
    <row r="9452" spans="3:3" x14ac:dyDescent="0.25">
      <c r="C9452" s="17"/>
    </row>
    <row r="9453" spans="3:3" x14ac:dyDescent="0.25">
      <c r="C9453" s="17"/>
    </row>
    <row r="9454" spans="3:3" x14ac:dyDescent="0.25">
      <c r="C9454" s="17"/>
    </row>
    <row r="9455" spans="3:3" x14ac:dyDescent="0.25">
      <c r="C9455" s="17"/>
    </row>
    <row r="9456" spans="3:3" x14ac:dyDescent="0.25">
      <c r="C9456" s="17"/>
    </row>
    <row r="9457" spans="3:3" x14ac:dyDescent="0.25">
      <c r="C9457" s="17"/>
    </row>
    <row r="9458" spans="3:3" x14ac:dyDescent="0.25">
      <c r="C9458" s="17"/>
    </row>
    <row r="9459" spans="3:3" x14ac:dyDescent="0.25">
      <c r="C9459" s="17"/>
    </row>
    <row r="9460" spans="3:3" x14ac:dyDescent="0.25">
      <c r="C9460" s="17"/>
    </row>
    <row r="9461" spans="3:3" x14ac:dyDescent="0.25">
      <c r="C9461" s="17"/>
    </row>
    <row r="9462" spans="3:3" x14ac:dyDescent="0.25">
      <c r="C9462" s="17"/>
    </row>
    <row r="9463" spans="3:3" x14ac:dyDescent="0.25">
      <c r="C9463" s="17"/>
    </row>
    <row r="9464" spans="3:3" x14ac:dyDescent="0.25">
      <c r="C9464" s="17"/>
    </row>
    <row r="9465" spans="3:3" x14ac:dyDescent="0.25">
      <c r="C9465" s="17"/>
    </row>
    <row r="9466" spans="3:3" x14ac:dyDescent="0.25">
      <c r="C9466" s="17"/>
    </row>
    <row r="9467" spans="3:3" x14ac:dyDescent="0.25">
      <c r="C9467" s="17"/>
    </row>
    <row r="9468" spans="3:3" x14ac:dyDescent="0.25">
      <c r="C9468" s="17"/>
    </row>
    <row r="9469" spans="3:3" x14ac:dyDescent="0.25">
      <c r="C9469" s="17"/>
    </row>
    <row r="9470" spans="3:3" x14ac:dyDescent="0.25">
      <c r="C9470" s="17"/>
    </row>
    <row r="9471" spans="3:3" x14ac:dyDescent="0.25">
      <c r="C9471" s="17"/>
    </row>
    <row r="9472" spans="3:3" x14ac:dyDescent="0.25">
      <c r="C9472" s="17"/>
    </row>
    <row r="9473" spans="3:3" x14ac:dyDescent="0.25">
      <c r="C9473" s="17"/>
    </row>
    <row r="9474" spans="3:3" x14ac:dyDescent="0.25">
      <c r="C9474" s="17"/>
    </row>
    <row r="9475" spans="3:3" x14ac:dyDescent="0.25">
      <c r="C9475" s="17"/>
    </row>
    <row r="9476" spans="3:3" x14ac:dyDescent="0.25">
      <c r="C9476" s="17"/>
    </row>
    <row r="9477" spans="3:3" x14ac:dyDescent="0.25">
      <c r="C9477" s="17"/>
    </row>
    <row r="9478" spans="3:3" x14ac:dyDescent="0.25">
      <c r="C9478" s="17"/>
    </row>
    <row r="9479" spans="3:3" x14ac:dyDescent="0.25">
      <c r="C9479" s="17"/>
    </row>
    <row r="9480" spans="3:3" x14ac:dyDescent="0.25">
      <c r="C9480" s="17"/>
    </row>
    <row r="9481" spans="3:3" x14ac:dyDescent="0.25">
      <c r="C9481" s="17"/>
    </row>
    <row r="9482" spans="3:3" x14ac:dyDescent="0.25">
      <c r="C9482" s="17"/>
    </row>
    <row r="9483" spans="3:3" x14ac:dyDescent="0.25">
      <c r="C9483" s="17"/>
    </row>
    <row r="9484" spans="3:3" x14ac:dyDescent="0.25">
      <c r="C9484" s="17"/>
    </row>
    <row r="9485" spans="3:3" x14ac:dyDescent="0.25">
      <c r="C9485" s="17"/>
    </row>
    <row r="9486" spans="3:3" x14ac:dyDescent="0.25">
      <c r="C9486" s="17"/>
    </row>
    <row r="9487" spans="3:3" x14ac:dyDescent="0.25">
      <c r="C9487" s="17"/>
    </row>
    <row r="9488" spans="3:3" x14ac:dyDescent="0.25">
      <c r="C9488" s="17"/>
    </row>
    <row r="9489" spans="3:3" x14ac:dyDescent="0.25">
      <c r="C9489" s="17"/>
    </row>
    <row r="9490" spans="3:3" x14ac:dyDescent="0.25">
      <c r="C9490" s="17"/>
    </row>
    <row r="9491" spans="3:3" x14ac:dyDescent="0.25">
      <c r="C9491" s="17"/>
    </row>
    <row r="9492" spans="3:3" x14ac:dyDescent="0.25">
      <c r="C9492" s="17"/>
    </row>
    <row r="9493" spans="3:3" x14ac:dyDescent="0.25">
      <c r="C9493" s="17"/>
    </row>
    <row r="9494" spans="3:3" x14ac:dyDescent="0.25">
      <c r="C9494" s="17"/>
    </row>
    <row r="9495" spans="3:3" x14ac:dyDescent="0.25">
      <c r="C9495" s="17"/>
    </row>
    <row r="9496" spans="3:3" x14ac:dyDescent="0.25">
      <c r="C9496" s="17"/>
    </row>
    <row r="9497" spans="3:3" x14ac:dyDescent="0.25">
      <c r="C9497" s="17"/>
    </row>
    <row r="9498" spans="3:3" x14ac:dyDescent="0.25">
      <c r="C9498" s="17"/>
    </row>
    <row r="9499" spans="3:3" x14ac:dyDescent="0.25">
      <c r="C9499" s="17"/>
    </row>
    <row r="9500" spans="3:3" x14ac:dyDescent="0.25">
      <c r="C9500" s="17"/>
    </row>
    <row r="9501" spans="3:3" x14ac:dyDescent="0.25">
      <c r="C9501" s="17"/>
    </row>
    <row r="9502" spans="3:3" x14ac:dyDescent="0.25">
      <c r="C9502" s="17"/>
    </row>
    <row r="9503" spans="3:3" x14ac:dyDescent="0.25">
      <c r="C9503" s="17"/>
    </row>
    <row r="9504" spans="3:3" x14ac:dyDescent="0.25">
      <c r="C9504" s="17"/>
    </row>
    <row r="9505" spans="3:3" x14ac:dyDescent="0.25">
      <c r="C9505" s="17"/>
    </row>
    <row r="9506" spans="3:3" x14ac:dyDescent="0.25">
      <c r="C9506" s="17"/>
    </row>
    <row r="9507" spans="3:3" x14ac:dyDescent="0.25">
      <c r="C9507" s="17"/>
    </row>
    <row r="9508" spans="3:3" x14ac:dyDescent="0.25">
      <c r="C9508" s="17"/>
    </row>
    <row r="9509" spans="3:3" x14ac:dyDescent="0.25">
      <c r="C9509" s="17"/>
    </row>
    <row r="9510" spans="3:3" x14ac:dyDescent="0.25">
      <c r="C9510" s="17"/>
    </row>
    <row r="9511" spans="3:3" x14ac:dyDescent="0.25">
      <c r="C9511" s="17"/>
    </row>
    <row r="9512" spans="3:3" x14ac:dyDescent="0.25">
      <c r="C9512" s="17"/>
    </row>
    <row r="9513" spans="3:3" x14ac:dyDescent="0.25">
      <c r="C9513" s="17"/>
    </row>
    <row r="9514" spans="3:3" x14ac:dyDescent="0.25">
      <c r="C9514" s="17"/>
    </row>
    <row r="9515" spans="3:3" x14ac:dyDescent="0.25">
      <c r="C9515" s="17"/>
    </row>
    <row r="9516" spans="3:3" x14ac:dyDescent="0.25">
      <c r="C9516" s="17"/>
    </row>
    <row r="9517" spans="3:3" x14ac:dyDescent="0.25">
      <c r="C9517" s="17"/>
    </row>
    <row r="9518" spans="3:3" x14ac:dyDescent="0.25">
      <c r="C9518" s="17"/>
    </row>
    <row r="9519" spans="3:3" x14ac:dyDescent="0.25">
      <c r="C9519" s="17"/>
    </row>
    <row r="9520" spans="3:3" x14ac:dyDescent="0.25">
      <c r="C9520" s="17"/>
    </row>
    <row r="9521" spans="3:3" x14ac:dyDescent="0.25">
      <c r="C9521" s="17"/>
    </row>
    <row r="9522" spans="3:3" x14ac:dyDescent="0.25">
      <c r="C9522" s="17"/>
    </row>
    <row r="9523" spans="3:3" x14ac:dyDescent="0.25">
      <c r="C9523" s="17"/>
    </row>
    <row r="9524" spans="3:3" x14ac:dyDescent="0.25">
      <c r="C9524" s="17"/>
    </row>
    <row r="9525" spans="3:3" x14ac:dyDescent="0.25">
      <c r="C9525" s="17"/>
    </row>
    <row r="9526" spans="3:3" x14ac:dyDescent="0.25">
      <c r="C9526" s="17"/>
    </row>
    <row r="9527" spans="3:3" x14ac:dyDescent="0.25">
      <c r="C9527" s="17"/>
    </row>
    <row r="9528" spans="3:3" x14ac:dyDescent="0.25">
      <c r="C9528" s="17"/>
    </row>
    <row r="9529" spans="3:3" x14ac:dyDescent="0.25">
      <c r="C9529" s="17"/>
    </row>
    <row r="9530" spans="3:3" x14ac:dyDescent="0.25">
      <c r="C9530" s="17"/>
    </row>
    <row r="9531" spans="3:3" x14ac:dyDescent="0.25">
      <c r="C9531" s="17"/>
    </row>
    <row r="9532" spans="3:3" x14ac:dyDescent="0.25">
      <c r="C9532" s="17"/>
    </row>
    <row r="9533" spans="3:3" x14ac:dyDescent="0.25">
      <c r="C9533" s="17"/>
    </row>
    <row r="9534" spans="3:3" x14ac:dyDescent="0.25">
      <c r="C9534" s="17"/>
    </row>
    <row r="9535" spans="3:3" x14ac:dyDescent="0.25">
      <c r="C9535" s="17"/>
    </row>
    <row r="9536" spans="3:3" x14ac:dyDescent="0.25">
      <c r="C9536" s="17"/>
    </row>
    <row r="9537" spans="3:3" x14ac:dyDescent="0.25">
      <c r="C9537" s="17"/>
    </row>
    <row r="9538" spans="3:3" x14ac:dyDescent="0.25">
      <c r="C9538" s="17"/>
    </row>
    <row r="9539" spans="3:3" x14ac:dyDescent="0.25">
      <c r="C9539" s="17"/>
    </row>
    <row r="9540" spans="3:3" x14ac:dyDescent="0.25">
      <c r="C9540" s="17"/>
    </row>
    <row r="9541" spans="3:3" x14ac:dyDescent="0.25">
      <c r="C9541" s="17"/>
    </row>
    <row r="9542" spans="3:3" x14ac:dyDescent="0.25">
      <c r="C9542" s="17"/>
    </row>
    <row r="9543" spans="3:3" x14ac:dyDescent="0.25">
      <c r="C9543" s="17"/>
    </row>
    <row r="9544" spans="3:3" x14ac:dyDescent="0.25">
      <c r="C9544" s="17"/>
    </row>
    <row r="9545" spans="3:3" x14ac:dyDescent="0.25">
      <c r="C9545" s="17"/>
    </row>
    <row r="9546" spans="3:3" x14ac:dyDescent="0.25">
      <c r="C9546" s="17"/>
    </row>
    <row r="9547" spans="3:3" x14ac:dyDescent="0.25">
      <c r="C9547" s="17"/>
    </row>
    <row r="9548" spans="3:3" x14ac:dyDescent="0.25">
      <c r="C9548" s="17"/>
    </row>
    <row r="9549" spans="3:3" x14ac:dyDescent="0.25">
      <c r="C9549" s="17"/>
    </row>
    <row r="9550" spans="3:3" x14ac:dyDescent="0.25">
      <c r="C9550" s="17"/>
    </row>
    <row r="9551" spans="3:3" x14ac:dyDescent="0.25">
      <c r="C9551" s="17"/>
    </row>
    <row r="9552" spans="3:3" x14ac:dyDescent="0.25">
      <c r="C9552" s="17"/>
    </row>
    <row r="9553" spans="3:3" x14ac:dyDescent="0.25">
      <c r="C9553" s="17"/>
    </row>
    <row r="9554" spans="3:3" x14ac:dyDescent="0.25">
      <c r="C9554" s="17"/>
    </row>
    <row r="9555" spans="3:3" x14ac:dyDescent="0.25">
      <c r="C9555" s="17"/>
    </row>
    <row r="9556" spans="3:3" x14ac:dyDescent="0.25">
      <c r="C9556" s="17"/>
    </row>
    <row r="9557" spans="3:3" x14ac:dyDescent="0.25">
      <c r="C9557" s="17"/>
    </row>
    <row r="9558" spans="3:3" x14ac:dyDescent="0.25">
      <c r="C9558" s="17"/>
    </row>
    <row r="9559" spans="3:3" x14ac:dyDescent="0.25">
      <c r="C9559" s="17"/>
    </row>
    <row r="9560" spans="3:3" x14ac:dyDescent="0.25">
      <c r="C9560" s="17"/>
    </row>
    <row r="9561" spans="3:3" x14ac:dyDescent="0.25">
      <c r="C9561" s="17"/>
    </row>
    <row r="9562" spans="3:3" x14ac:dyDescent="0.25">
      <c r="C9562" s="17"/>
    </row>
    <row r="9563" spans="3:3" x14ac:dyDescent="0.25">
      <c r="C9563" s="17"/>
    </row>
    <row r="9564" spans="3:3" x14ac:dyDescent="0.25">
      <c r="C9564" s="17"/>
    </row>
    <row r="9565" spans="3:3" x14ac:dyDescent="0.25">
      <c r="C9565" s="17"/>
    </row>
    <row r="9566" spans="3:3" x14ac:dyDescent="0.25">
      <c r="C9566" s="17"/>
    </row>
    <row r="9567" spans="3:3" x14ac:dyDescent="0.25">
      <c r="C9567" s="17"/>
    </row>
    <row r="9568" spans="3:3" x14ac:dyDescent="0.25">
      <c r="C9568" s="17"/>
    </row>
    <row r="9569" spans="3:3" x14ac:dyDescent="0.25">
      <c r="C9569" s="17"/>
    </row>
    <row r="9570" spans="3:3" x14ac:dyDescent="0.25">
      <c r="C9570" s="17"/>
    </row>
    <row r="9571" spans="3:3" x14ac:dyDescent="0.25">
      <c r="C9571" s="17"/>
    </row>
    <row r="9572" spans="3:3" x14ac:dyDescent="0.25">
      <c r="C9572" s="17"/>
    </row>
    <row r="9573" spans="3:3" x14ac:dyDescent="0.25">
      <c r="C9573" s="17"/>
    </row>
    <row r="9574" spans="3:3" x14ac:dyDescent="0.25">
      <c r="C9574" s="17"/>
    </row>
    <row r="9575" spans="3:3" x14ac:dyDescent="0.25">
      <c r="C9575" s="17"/>
    </row>
    <row r="9576" spans="3:3" x14ac:dyDescent="0.25">
      <c r="C9576" s="17"/>
    </row>
    <row r="9577" spans="3:3" x14ac:dyDescent="0.25">
      <c r="C9577" s="17"/>
    </row>
    <row r="9578" spans="3:3" x14ac:dyDescent="0.25">
      <c r="C9578" s="17"/>
    </row>
    <row r="9579" spans="3:3" x14ac:dyDescent="0.25">
      <c r="C9579" s="17"/>
    </row>
    <row r="9580" spans="3:3" x14ac:dyDescent="0.25">
      <c r="C9580" s="17"/>
    </row>
    <row r="9581" spans="3:3" x14ac:dyDescent="0.25">
      <c r="C9581" s="17"/>
    </row>
    <row r="9582" spans="3:3" x14ac:dyDescent="0.25">
      <c r="C9582" s="17"/>
    </row>
    <row r="9583" spans="3:3" x14ac:dyDescent="0.25">
      <c r="C9583" s="17"/>
    </row>
    <row r="9584" spans="3:3" x14ac:dyDescent="0.25">
      <c r="C9584" s="17"/>
    </row>
    <row r="9585" spans="3:3" x14ac:dyDescent="0.25">
      <c r="C9585" s="17"/>
    </row>
    <row r="9586" spans="3:3" x14ac:dyDescent="0.25">
      <c r="C9586" s="17"/>
    </row>
    <row r="9587" spans="3:3" x14ac:dyDescent="0.25">
      <c r="C9587" s="17"/>
    </row>
    <row r="9588" spans="3:3" x14ac:dyDescent="0.25">
      <c r="C9588" s="17"/>
    </row>
    <row r="9589" spans="3:3" x14ac:dyDescent="0.25">
      <c r="C9589" s="17"/>
    </row>
    <row r="9590" spans="3:3" x14ac:dyDescent="0.25">
      <c r="C9590" s="17"/>
    </row>
    <row r="9591" spans="3:3" x14ac:dyDescent="0.25">
      <c r="C9591" s="17"/>
    </row>
    <row r="9592" spans="3:3" x14ac:dyDescent="0.25">
      <c r="C9592" s="17"/>
    </row>
    <row r="9593" spans="3:3" x14ac:dyDescent="0.25">
      <c r="C9593" s="17"/>
    </row>
    <row r="9594" spans="3:3" x14ac:dyDescent="0.25">
      <c r="C9594" s="17"/>
    </row>
    <row r="9595" spans="3:3" x14ac:dyDescent="0.25">
      <c r="C9595" s="17"/>
    </row>
    <row r="9596" spans="3:3" x14ac:dyDescent="0.25">
      <c r="C9596" s="17"/>
    </row>
    <row r="9597" spans="3:3" x14ac:dyDescent="0.25">
      <c r="C9597" s="17"/>
    </row>
    <row r="9598" spans="3:3" x14ac:dyDescent="0.25">
      <c r="C9598" s="17"/>
    </row>
    <row r="9599" spans="3:3" x14ac:dyDescent="0.25">
      <c r="C9599" s="17"/>
    </row>
    <row r="9600" spans="3:3" x14ac:dyDescent="0.25">
      <c r="C9600" s="17"/>
    </row>
    <row r="9601" spans="3:3" x14ac:dyDescent="0.25">
      <c r="C9601" s="17"/>
    </row>
    <row r="9602" spans="3:3" x14ac:dyDescent="0.25">
      <c r="C9602" s="17"/>
    </row>
    <row r="9603" spans="3:3" x14ac:dyDescent="0.25">
      <c r="C9603" s="17"/>
    </row>
    <row r="9604" spans="3:3" x14ac:dyDescent="0.25">
      <c r="C9604" s="17"/>
    </row>
    <row r="9605" spans="3:3" x14ac:dyDescent="0.25">
      <c r="C9605" s="17"/>
    </row>
    <row r="9606" spans="3:3" x14ac:dyDescent="0.25">
      <c r="C9606" s="17"/>
    </row>
    <row r="9607" spans="3:3" x14ac:dyDescent="0.25">
      <c r="C9607" s="17"/>
    </row>
    <row r="9608" spans="3:3" x14ac:dyDescent="0.25">
      <c r="C9608" s="17"/>
    </row>
    <row r="9609" spans="3:3" x14ac:dyDescent="0.25">
      <c r="C9609" s="17"/>
    </row>
    <row r="9610" spans="3:3" x14ac:dyDescent="0.25">
      <c r="C9610" s="17"/>
    </row>
    <row r="9611" spans="3:3" x14ac:dyDescent="0.25">
      <c r="C9611" s="17"/>
    </row>
    <row r="9612" spans="3:3" x14ac:dyDescent="0.25">
      <c r="C9612" s="17"/>
    </row>
    <row r="9613" spans="3:3" x14ac:dyDescent="0.25">
      <c r="C9613" s="17"/>
    </row>
    <row r="9614" spans="3:3" x14ac:dyDescent="0.25">
      <c r="C9614" s="17"/>
    </row>
    <row r="9615" spans="3:3" x14ac:dyDescent="0.25">
      <c r="C9615" s="17"/>
    </row>
    <row r="9616" spans="3:3" x14ac:dyDescent="0.25">
      <c r="C9616" s="17"/>
    </row>
    <row r="9617" spans="3:3" x14ac:dyDescent="0.25">
      <c r="C9617" s="17"/>
    </row>
    <row r="9618" spans="3:3" x14ac:dyDescent="0.25">
      <c r="C9618" s="17"/>
    </row>
    <row r="9619" spans="3:3" x14ac:dyDescent="0.25">
      <c r="C9619" s="17"/>
    </row>
    <row r="9620" spans="3:3" x14ac:dyDescent="0.25">
      <c r="C9620" s="17"/>
    </row>
    <row r="9621" spans="3:3" x14ac:dyDescent="0.25">
      <c r="C9621" s="17"/>
    </row>
    <row r="9622" spans="3:3" x14ac:dyDescent="0.25">
      <c r="C9622" s="17"/>
    </row>
    <row r="9623" spans="3:3" x14ac:dyDescent="0.25">
      <c r="C9623" s="17"/>
    </row>
    <row r="9624" spans="3:3" x14ac:dyDescent="0.25">
      <c r="C9624" s="17"/>
    </row>
    <row r="9625" spans="3:3" x14ac:dyDescent="0.25">
      <c r="C9625" s="17"/>
    </row>
    <row r="9626" spans="3:3" x14ac:dyDescent="0.25">
      <c r="C9626" s="17"/>
    </row>
    <row r="9627" spans="3:3" x14ac:dyDescent="0.25">
      <c r="C9627" s="17"/>
    </row>
    <row r="9628" spans="3:3" x14ac:dyDescent="0.25">
      <c r="C9628" s="17"/>
    </row>
    <row r="9629" spans="3:3" x14ac:dyDescent="0.25">
      <c r="C9629" s="17"/>
    </row>
    <row r="9630" spans="3:3" x14ac:dyDescent="0.25">
      <c r="C9630" s="17"/>
    </row>
    <row r="9631" spans="3:3" x14ac:dyDescent="0.25">
      <c r="C9631" s="17"/>
    </row>
    <row r="9632" spans="3:3" x14ac:dyDescent="0.25">
      <c r="C9632" s="17"/>
    </row>
    <row r="9633" spans="3:3" x14ac:dyDescent="0.25">
      <c r="C9633" s="17"/>
    </row>
    <row r="9634" spans="3:3" x14ac:dyDescent="0.25">
      <c r="C9634" s="17"/>
    </row>
    <row r="9635" spans="3:3" x14ac:dyDescent="0.25">
      <c r="C9635" s="17"/>
    </row>
    <row r="9636" spans="3:3" x14ac:dyDescent="0.25">
      <c r="C9636" s="17"/>
    </row>
    <row r="9637" spans="3:3" x14ac:dyDescent="0.25">
      <c r="C9637" s="17"/>
    </row>
    <row r="9638" spans="3:3" x14ac:dyDescent="0.25">
      <c r="C9638" s="17"/>
    </row>
    <row r="9639" spans="3:3" x14ac:dyDescent="0.25">
      <c r="C9639" s="17"/>
    </row>
    <row r="9640" spans="3:3" x14ac:dyDescent="0.25">
      <c r="C9640" s="17"/>
    </row>
    <row r="9641" spans="3:3" x14ac:dyDescent="0.25">
      <c r="C9641" s="17"/>
    </row>
    <row r="9642" spans="3:3" x14ac:dyDescent="0.25">
      <c r="C9642" s="17"/>
    </row>
    <row r="9643" spans="3:3" x14ac:dyDescent="0.25">
      <c r="C9643" s="17"/>
    </row>
    <row r="9644" spans="3:3" x14ac:dyDescent="0.25">
      <c r="C9644" s="17"/>
    </row>
    <row r="9645" spans="3:3" x14ac:dyDescent="0.25">
      <c r="C9645" s="17"/>
    </row>
    <row r="9646" spans="3:3" x14ac:dyDescent="0.25">
      <c r="C9646" s="17"/>
    </row>
    <row r="9647" spans="3:3" x14ac:dyDescent="0.25">
      <c r="C9647" s="17"/>
    </row>
    <row r="9648" spans="3:3" x14ac:dyDescent="0.25">
      <c r="C9648" s="17"/>
    </row>
    <row r="9649" spans="3:3" x14ac:dyDescent="0.25">
      <c r="C9649" s="17"/>
    </row>
    <row r="9650" spans="3:3" x14ac:dyDescent="0.25">
      <c r="C9650" s="17"/>
    </row>
    <row r="9651" spans="3:3" x14ac:dyDescent="0.25">
      <c r="C9651" s="17"/>
    </row>
    <row r="9652" spans="3:3" x14ac:dyDescent="0.25">
      <c r="C9652" s="17"/>
    </row>
    <row r="9653" spans="3:3" x14ac:dyDescent="0.25">
      <c r="C9653" s="17"/>
    </row>
    <row r="9654" spans="3:3" x14ac:dyDescent="0.25">
      <c r="C9654" s="17"/>
    </row>
    <row r="9655" spans="3:3" x14ac:dyDescent="0.25">
      <c r="C9655" s="17"/>
    </row>
    <row r="9656" spans="3:3" x14ac:dyDescent="0.25">
      <c r="C9656" s="17"/>
    </row>
    <row r="9657" spans="3:3" x14ac:dyDescent="0.25">
      <c r="C9657" s="17"/>
    </row>
    <row r="9658" spans="3:3" x14ac:dyDescent="0.25">
      <c r="C9658" s="17"/>
    </row>
    <row r="9659" spans="3:3" x14ac:dyDescent="0.25">
      <c r="C9659" s="17"/>
    </row>
    <row r="9660" spans="3:3" x14ac:dyDescent="0.25">
      <c r="C9660" s="17"/>
    </row>
    <row r="9661" spans="3:3" x14ac:dyDescent="0.25">
      <c r="C9661" s="17"/>
    </row>
    <row r="9662" spans="3:3" x14ac:dyDescent="0.25">
      <c r="C9662" s="17"/>
    </row>
    <row r="9663" spans="3:3" x14ac:dyDescent="0.25">
      <c r="C9663" s="17"/>
    </row>
    <row r="9664" spans="3:3" x14ac:dyDescent="0.25">
      <c r="C9664" s="17"/>
    </row>
    <row r="9665" spans="3:3" x14ac:dyDescent="0.25">
      <c r="C9665" s="17"/>
    </row>
    <row r="9666" spans="3:3" x14ac:dyDescent="0.25">
      <c r="C9666" s="17"/>
    </row>
    <row r="9667" spans="3:3" x14ac:dyDescent="0.25">
      <c r="C9667" s="17"/>
    </row>
    <row r="9668" spans="3:3" x14ac:dyDescent="0.25">
      <c r="C9668" s="17"/>
    </row>
    <row r="9669" spans="3:3" x14ac:dyDescent="0.25">
      <c r="C9669" s="17"/>
    </row>
    <row r="9670" spans="3:3" x14ac:dyDescent="0.25">
      <c r="C9670" s="17"/>
    </row>
    <row r="9671" spans="3:3" x14ac:dyDescent="0.25">
      <c r="C9671" s="17"/>
    </row>
    <row r="9672" spans="3:3" x14ac:dyDescent="0.25">
      <c r="C9672" s="17"/>
    </row>
    <row r="9673" spans="3:3" x14ac:dyDescent="0.25">
      <c r="C9673" s="17"/>
    </row>
    <row r="9674" spans="3:3" x14ac:dyDescent="0.25">
      <c r="C9674" s="17"/>
    </row>
    <row r="9675" spans="3:3" x14ac:dyDescent="0.25">
      <c r="C9675" s="17"/>
    </row>
    <row r="9676" spans="3:3" x14ac:dyDescent="0.25">
      <c r="C9676" s="17"/>
    </row>
    <row r="9677" spans="3:3" x14ac:dyDescent="0.25">
      <c r="C9677" s="17"/>
    </row>
    <row r="9678" spans="3:3" x14ac:dyDescent="0.25">
      <c r="C9678" s="17"/>
    </row>
    <row r="9679" spans="3:3" x14ac:dyDescent="0.25">
      <c r="C9679" s="17"/>
    </row>
    <row r="9680" spans="3:3" x14ac:dyDescent="0.25">
      <c r="C9680" s="17"/>
    </row>
    <row r="9681" spans="3:3" x14ac:dyDescent="0.25">
      <c r="C9681" s="17"/>
    </row>
    <row r="9682" spans="3:3" x14ac:dyDescent="0.25">
      <c r="C9682" s="17"/>
    </row>
    <row r="9683" spans="3:3" x14ac:dyDescent="0.25">
      <c r="C9683" s="17"/>
    </row>
    <row r="9684" spans="3:3" x14ac:dyDescent="0.25">
      <c r="C9684" s="17"/>
    </row>
    <row r="9685" spans="3:3" x14ac:dyDescent="0.25">
      <c r="C9685" s="17"/>
    </row>
    <row r="9686" spans="3:3" x14ac:dyDescent="0.25">
      <c r="C9686" s="17"/>
    </row>
    <row r="9687" spans="3:3" x14ac:dyDescent="0.25">
      <c r="C9687" s="17"/>
    </row>
    <row r="9688" spans="3:3" x14ac:dyDescent="0.25">
      <c r="C9688" s="17"/>
    </row>
    <row r="9689" spans="3:3" x14ac:dyDescent="0.25">
      <c r="C9689" s="17"/>
    </row>
    <row r="9690" spans="3:3" x14ac:dyDescent="0.25">
      <c r="C9690" s="17"/>
    </row>
    <row r="9691" spans="3:3" x14ac:dyDescent="0.25">
      <c r="C9691" s="17"/>
    </row>
    <row r="9692" spans="3:3" x14ac:dyDescent="0.25">
      <c r="C9692" s="17"/>
    </row>
    <row r="9693" spans="3:3" x14ac:dyDescent="0.25">
      <c r="C9693" s="17"/>
    </row>
    <row r="9694" spans="3:3" x14ac:dyDescent="0.25">
      <c r="C9694" s="17"/>
    </row>
    <row r="9695" spans="3:3" x14ac:dyDescent="0.25">
      <c r="C9695" s="17"/>
    </row>
    <row r="9696" spans="3:3" x14ac:dyDescent="0.25">
      <c r="C9696" s="17"/>
    </row>
    <row r="9697" spans="3:3" x14ac:dyDescent="0.25">
      <c r="C9697" s="17"/>
    </row>
    <row r="9698" spans="3:3" x14ac:dyDescent="0.25">
      <c r="C9698" s="17"/>
    </row>
    <row r="9699" spans="3:3" x14ac:dyDescent="0.25">
      <c r="C9699" s="17"/>
    </row>
    <row r="9700" spans="3:3" x14ac:dyDescent="0.25">
      <c r="C9700" s="17"/>
    </row>
    <row r="9701" spans="3:3" x14ac:dyDescent="0.25">
      <c r="C9701" s="17"/>
    </row>
    <row r="9702" spans="3:3" x14ac:dyDescent="0.25">
      <c r="C9702" s="17"/>
    </row>
    <row r="9703" spans="3:3" x14ac:dyDescent="0.25">
      <c r="C9703" s="17"/>
    </row>
    <row r="9704" spans="3:3" x14ac:dyDescent="0.25">
      <c r="C9704" s="17"/>
    </row>
    <row r="9705" spans="3:3" x14ac:dyDescent="0.25">
      <c r="C9705" s="17"/>
    </row>
    <row r="9706" spans="3:3" x14ac:dyDescent="0.25">
      <c r="C9706" s="17"/>
    </row>
    <row r="9707" spans="3:3" x14ac:dyDescent="0.25">
      <c r="C9707" s="17"/>
    </row>
    <row r="9708" spans="3:3" x14ac:dyDescent="0.25">
      <c r="C9708" s="17"/>
    </row>
    <row r="9709" spans="3:3" x14ac:dyDescent="0.25">
      <c r="C9709" s="17"/>
    </row>
    <row r="9710" spans="3:3" x14ac:dyDescent="0.25">
      <c r="C9710" s="17"/>
    </row>
    <row r="9711" spans="3:3" x14ac:dyDescent="0.25">
      <c r="C9711" s="17"/>
    </row>
    <row r="9712" spans="3:3" x14ac:dyDescent="0.25">
      <c r="C9712" s="17"/>
    </row>
    <row r="9713" spans="3:3" x14ac:dyDescent="0.25">
      <c r="C9713" s="17"/>
    </row>
    <row r="9714" spans="3:3" x14ac:dyDescent="0.25">
      <c r="C9714" s="17"/>
    </row>
    <row r="9715" spans="3:3" x14ac:dyDescent="0.25">
      <c r="C9715" s="17"/>
    </row>
    <row r="9716" spans="3:3" x14ac:dyDescent="0.25">
      <c r="C9716" s="17"/>
    </row>
    <row r="9717" spans="3:3" x14ac:dyDescent="0.25">
      <c r="C9717" s="17"/>
    </row>
    <row r="9718" spans="3:3" x14ac:dyDescent="0.25">
      <c r="C9718" s="17"/>
    </row>
    <row r="9719" spans="3:3" x14ac:dyDescent="0.25">
      <c r="C9719" s="17"/>
    </row>
    <row r="9720" spans="3:3" x14ac:dyDescent="0.25">
      <c r="C9720" s="17"/>
    </row>
    <row r="9721" spans="3:3" x14ac:dyDescent="0.25">
      <c r="C9721" s="17"/>
    </row>
    <row r="9722" spans="3:3" x14ac:dyDescent="0.25">
      <c r="C9722" s="17"/>
    </row>
    <row r="9723" spans="3:3" x14ac:dyDescent="0.25">
      <c r="C9723" s="17"/>
    </row>
    <row r="9724" spans="3:3" x14ac:dyDescent="0.25">
      <c r="C9724" s="17"/>
    </row>
    <row r="9725" spans="3:3" x14ac:dyDescent="0.25">
      <c r="C9725" s="17"/>
    </row>
    <row r="9726" spans="3:3" x14ac:dyDescent="0.25">
      <c r="C9726" s="17"/>
    </row>
    <row r="9727" spans="3:3" x14ac:dyDescent="0.25">
      <c r="C9727" s="17"/>
    </row>
    <row r="9728" spans="3:3" x14ac:dyDescent="0.25">
      <c r="C9728" s="17"/>
    </row>
    <row r="9729" spans="3:3" x14ac:dyDescent="0.25">
      <c r="C9729" s="17"/>
    </row>
    <row r="9730" spans="3:3" x14ac:dyDescent="0.25">
      <c r="C9730" s="17"/>
    </row>
    <row r="9731" spans="3:3" x14ac:dyDescent="0.25">
      <c r="C9731" s="17"/>
    </row>
    <row r="9732" spans="3:3" x14ac:dyDescent="0.25">
      <c r="C9732" s="17"/>
    </row>
    <row r="9733" spans="3:3" x14ac:dyDescent="0.25">
      <c r="C9733" s="17"/>
    </row>
    <row r="9734" spans="3:3" x14ac:dyDescent="0.25">
      <c r="C9734" s="17"/>
    </row>
    <row r="9735" spans="3:3" x14ac:dyDescent="0.25">
      <c r="C9735" s="17"/>
    </row>
    <row r="9736" spans="3:3" x14ac:dyDescent="0.25">
      <c r="C9736" s="17"/>
    </row>
    <row r="9737" spans="3:3" x14ac:dyDescent="0.25">
      <c r="C9737" s="17"/>
    </row>
    <row r="9738" spans="3:3" x14ac:dyDescent="0.25">
      <c r="C9738" s="17"/>
    </row>
    <row r="9739" spans="3:3" x14ac:dyDescent="0.25">
      <c r="C9739" s="17"/>
    </row>
    <row r="9740" spans="3:3" x14ac:dyDescent="0.25">
      <c r="C9740" s="17"/>
    </row>
    <row r="9741" spans="3:3" x14ac:dyDescent="0.25">
      <c r="C9741" s="17"/>
    </row>
    <row r="9742" spans="3:3" x14ac:dyDescent="0.25">
      <c r="C9742" s="17"/>
    </row>
    <row r="9743" spans="3:3" x14ac:dyDescent="0.25">
      <c r="C9743" s="17"/>
    </row>
    <row r="9744" spans="3:3" x14ac:dyDescent="0.25">
      <c r="C9744" s="17"/>
    </row>
    <row r="9745" spans="3:3" x14ac:dyDescent="0.25">
      <c r="C9745" s="17"/>
    </row>
    <row r="9746" spans="3:3" x14ac:dyDescent="0.25">
      <c r="C9746" s="17"/>
    </row>
    <row r="9747" spans="3:3" x14ac:dyDescent="0.25">
      <c r="C9747" s="17"/>
    </row>
    <row r="9748" spans="3:3" x14ac:dyDescent="0.25">
      <c r="C9748" s="17"/>
    </row>
    <row r="9749" spans="3:3" x14ac:dyDescent="0.25">
      <c r="C9749" s="17"/>
    </row>
    <row r="9750" spans="3:3" x14ac:dyDescent="0.25">
      <c r="C9750" s="17"/>
    </row>
    <row r="9751" spans="3:3" x14ac:dyDescent="0.25">
      <c r="C9751" s="17"/>
    </row>
    <row r="9752" spans="3:3" x14ac:dyDescent="0.25">
      <c r="C9752" s="17"/>
    </row>
    <row r="9753" spans="3:3" x14ac:dyDescent="0.25">
      <c r="C9753" s="17"/>
    </row>
    <row r="9754" spans="3:3" x14ac:dyDescent="0.25">
      <c r="C9754" s="17"/>
    </row>
    <row r="9755" spans="3:3" x14ac:dyDescent="0.25">
      <c r="C9755" s="17"/>
    </row>
    <row r="9756" spans="3:3" x14ac:dyDescent="0.25">
      <c r="C9756" s="17"/>
    </row>
    <row r="9757" spans="3:3" x14ac:dyDescent="0.25">
      <c r="C9757" s="17"/>
    </row>
    <row r="9758" spans="3:3" x14ac:dyDescent="0.25">
      <c r="C9758" s="17"/>
    </row>
    <row r="9759" spans="3:3" x14ac:dyDescent="0.25">
      <c r="C9759" s="17"/>
    </row>
    <row r="9760" spans="3:3" x14ac:dyDescent="0.25">
      <c r="C9760" s="17"/>
    </row>
    <row r="9761" spans="3:3" x14ac:dyDescent="0.25">
      <c r="C9761" s="17"/>
    </row>
    <row r="9762" spans="3:3" x14ac:dyDescent="0.25">
      <c r="C9762" s="17"/>
    </row>
    <row r="9763" spans="3:3" x14ac:dyDescent="0.25">
      <c r="C9763" s="17"/>
    </row>
    <row r="9764" spans="3:3" x14ac:dyDescent="0.25">
      <c r="C9764" s="17"/>
    </row>
    <row r="9765" spans="3:3" x14ac:dyDescent="0.25">
      <c r="C9765" s="17"/>
    </row>
    <row r="9766" spans="3:3" x14ac:dyDescent="0.25">
      <c r="C9766" s="17"/>
    </row>
    <row r="9767" spans="3:3" x14ac:dyDescent="0.25">
      <c r="C9767" s="17"/>
    </row>
    <row r="9768" spans="3:3" x14ac:dyDescent="0.25">
      <c r="C9768" s="17"/>
    </row>
    <row r="9769" spans="3:3" x14ac:dyDescent="0.25">
      <c r="C9769" s="17"/>
    </row>
    <row r="9770" spans="3:3" x14ac:dyDescent="0.25">
      <c r="C9770" s="17"/>
    </row>
    <row r="9771" spans="3:3" x14ac:dyDescent="0.25">
      <c r="C9771" s="17"/>
    </row>
    <row r="9772" spans="3:3" x14ac:dyDescent="0.25">
      <c r="C9772" s="17"/>
    </row>
    <row r="9773" spans="3:3" x14ac:dyDescent="0.25">
      <c r="C9773" s="17"/>
    </row>
    <row r="9774" spans="3:3" x14ac:dyDescent="0.25">
      <c r="C9774" s="17"/>
    </row>
    <row r="9775" spans="3:3" x14ac:dyDescent="0.25">
      <c r="C9775" s="17"/>
    </row>
    <row r="9776" spans="3:3" x14ac:dyDescent="0.25">
      <c r="C9776" s="17"/>
    </row>
    <row r="9777" spans="3:3" x14ac:dyDescent="0.25">
      <c r="C9777" s="17"/>
    </row>
    <row r="9778" spans="3:3" x14ac:dyDescent="0.25">
      <c r="C9778" s="17"/>
    </row>
    <row r="9779" spans="3:3" x14ac:dyDescent="0.25">
      <c r="C9779" s="17"/>
    </row>
    <row r="9780" spans="3:3" x14ac:dyDescent="0.25">
      <c r="C9780" s="17"/>
    </row>
    <row r="9781" spans="3:3" x14ac:dyDescent="0.25">
      <c r="C9781" s="17"/>
    </row>
    <row r="9782" spans="3:3" x14ac:dyDescent="0.25">
      <c r="C9782" s="17"/>
    </row>
    <row r="9783" spans="3:3" x14ac:dyDescent="0.25">
      <c r="C9783" s="17"/>
    </row>
    <row r="9784" spans="3:3" x14ac:dyDescent="0.25">
      <c r="C9784" s="17"/>
    </row>
    <row r="9785" spans="3:3" x14ac:dyDescent="0.25">
      <c r="C9785" s="17"/>
    </row>
    <row r="9786" spans="3:3" x14ac:dyDescent="0.25">
      <c r="C9786" s="17"/>
    </row>
    <row r="9787" spans="3:3" x14ac:dyDescent="0.25">
      <c r="C9787" s="17"/>
    </row>
    <row r="9788" spans="3:3" x14ac:dyDescent="0.25">
      <c r="C9788" s="17"/>
    </row>
    <row r="9789" spans="3:3" x14ac:dyDescent="0.25">
      <c r="C9789" s="17"/>
    </row>
    <row r="9790" spans="3:3" x14ac:dyDescent="0.25">
      <c r="C9790" s="17"/>
    </row>
    <row r="9791" spans="3:3" x14ac:dyDescent="0.25">
      <c r="C9791" s="17"/>
    </row>
    <row r="9792" spans="3:3" x14ac:dyDescent="0.25">
      <c r="C9792" s="17"/>
    </row>
    <row r="9793" spans="3:3" x14ac:dyDescent="0.25">
      <c r="C9793" s="17"/>
    </row>
    <row r="9794" spans="3:3" x14ac:dyDescent="0.25">
      <c r="C9794" s="17"/>
    </row>
    <row r="9795" spans="3:3" x14ac:dyDescent="0.25">
      <c r="C9795" s="17"/>
    </row>
    <row r="9796" spans="3:3" x14ac:dyDescent="0.25">
      <c r="C9796" s="17"/>
    </row>
    <row r="9797" spans="3:3" x14ac:dyDescent="0.25">
      <c r="C9797" s="17"/>
    </row>
    <row r="9798" spans="3:3" x14ac:dyDescent="0.25">
      <c r="C9798" s="17"/>
    </row>
    <row r="9799" spans="3:3" x14ac:dyDescent="0.25">
      <c r="C9799" s="17"/>
    </row>
    <row r="9800" spans="3:3" x14ac:dyDescent="0.25">
      <c r="C9800" s="17"/>
    </row>
    <row r="9801" spans="3:3" x14ac:dyDescent="0.25">
      <c r="C9801" s="17"/>
    </row>
    <row r="9802" spans="3:3" x14ac:dyDescent="0.25">
      <c r="C9802" s="17"/>
    </row>
    <row r="9803" spans="3:3" x14ac:dyDescent="0.25">
      <c r="C9803" s="17"/>
    </row>
    <row r="9804" spans="3:3" x14ac:dyDescent="0.25">
      <c r="C9804" s="17"/>
    </row>
    <row r="9805" spans="3:3" x14ac:dyDescent="0.25">
      <c r="C9805" s="17"/>
    </row>
    <row r="9806" spans="3:3" x14ac:dyDescent="0.25">
      <c r="C9806" s="17"/>
    </row>
    <row r="9807" spans="3:3" x14ac:dyDescent="0.25">
      <c r="C9807" s="17"/>
    </row>
    <row r="9808" spans="3:3" x14ac:dyDescent="0.25">
      <c r="C9808" s="17"/>
    </row>
    <row r="9809" spans="3:3" x14ac:dyDescent="0.25">
      <c r="C9809" s="17"/>
    </row>
    <row r="9810" spans="3:3" x14ac:dyDescent="0.25">
      <c r="C9810" s="17"/>
    </row>
    <row r="9811" spans="3:3" x14ac:dyDescent="0.25">
      <c r="C9811" s="17"/>
    </row>
    <row r="9812" spans="3:3" x14ac:dyDescent="0.25">
      <c r="C9812" s="17"/>
    </row>
    <row r="9813" spans="3:3" x14ac:dyDescent="0.25">
      <c r="C9813" s="17"/>
    </row>
    <row r="9814" spans="3:3" x14ac:dyDescent="0.25">
      <c r="C9814" s="17"/>
    </row>
    <row r="9815" spans="3:3" x14ac:dyDescent="0.25">
      <c r="C9815" s="17"/>
    </row>
    <row r="9816" spans="3:3" x14ac:dyDescent="0.25">
      <c r="C9816" s="17"/>
    </row>
    <row r="9817" spans="3:3" x14ac:dyDescent="0.25">
      <c r="C9817" s="17"/>
    </row>
    <row r="9818" spans="3:3" x14ac:dyDescent="0.25">
      <c r="C9818" s="17"/>
    </row>
    <row r="9819" spans="3:3" x14ac:dyDescent="0.25">
      <c r="C9819" s="17"/>
    </row>
    <row r="9820" spans="3:3" x14ac:dyDescent="0.25">
      <c r="C9820" s="17"/>
    </row>
    <row r="9821" spans="3:3" x14ac:dyDescent="0.25">
      <c r="C9821" s="17"/>
    </row>
    <row r="9822" spans="3:3" x14ac:dyDescent="0.25">
      <c r="C9822" s="17"/>
    </row>
    <row r="9823" spans="3:3" x14ac:dyDescent="0.25">
      <c r="C9823" s="17"/>
    </row>
    <row r="9824" spans="3:3" x14ac:dyDescent="0.25">
      <c r="C9824" s="17"/>
    </row>
    <row r="9825" spans="3:3" x14ac:dyDescent="0.25">
      <c r="C9825" s="17"/>
    </row>
    <row r="9826" spans="3:3" x14ac:dyDescent="0.25">
      <c r="C9826" s="17"/>
    </row>
    <row r="9827" spans="3:3" x14ac:dyDescent="0.25">
      <c r="C9827" s="17"/>
    </row>
    <row r="9828" spans="3:3" x14ac:dyDescent="0.25">
      <c r="C9828" s="17"/>
    </row>
    <row r="9829" spans="3:3" x14ac:dyDescent="0.25">
      <c r="C9829" s="17"/>
    </row>
    <row r="9830" spans="3:3" x14ac:dyDescent="0.25">
      <c r="C9830" s="17"/>
    </row>
    <row r="9831" spans="3:3" x14ac:dyDescent="0.25">
      <c r="C9831" s="17"/>
    </row>
    <row r="9832" spans="3:3" x14ac:dyDescent="0.25">
      <c r="C9832" s="17"/>
    </row>
    <row r="9833" spans="3:3" x14ac:dyDescent="0.25">
      <c r="C9833" s="17"/>
    </row>
    <row r="9834" spans="3:3" x14ac:dyDescent="0.25">
      <c r="C9834" s="17"/>
    </row>
    <row r="9835" spans="3:3" x14ac:dyDescent="0.25">
      <c r="C9835" s="17"/>
    </row>
    <row r="9836" spans="3:3" x14ac:dyDescent="0.25">
      <c r="C9836" s="17"/>
    </row>
    <row r="9837" spans="3:3" x14ac:dyDescent="0.25">
      <c r="C9837" s="17"/>
    </row>
    <row r="9838" spans="3:3" x14ac:dyDescent="0.25">
      <c r="C9838" s="17"/>
    </row>
    <row r="9839" spans="3:3" x14ac:dyDescent="0.25">
      <c r="C9839" s="17"/>
    </row>
    <row r="9840" spans="3:3" x14ac:dyDescent="0.25">
      <c r="C9840" s="17"/>
    </row>
    <row r="9841" spans="3:3" x14ac:dyDescent="0.25">
      <c r="C9841" s="17"/>
    </row>
    <row r="9842" spans="3:3" x14ac:dyDescent="0.25">
      <c r="C9842" s="17"/>
    </row>
    <row r="9843" spans="3:3" x14ac:dyDescent="0.25">
      <c r="C9843" s="17"/>
    </row>
    <row r="9844" spans="3:3" x14ac:dyDescent="0.25">
      <c r="C9844" s="17"/>
    </row>
    <row r="9845" spans="3:3" x14ac:dyDescent="0.25">
      <c r="C9845" s="17"/>
    </row>
    <row r="9846" spans="3:3" x14ac:dyDescent="0.25">
      <c r="C9846" s="17"/>
    </row>
    <row r="9847" spans="3:3" x14ac:dyDescent="0.25">
      <c r="C9847" s="17"/>
    </row>
    <row r="9848" spans="3:3" x14ac:dyDescent="0.25">
      <c r="C9848" s="17"/>
    </row>
    <row r="9849" spans="3:3" x14ac:dyDescent="0.25">
      <c r="C9849" s="17"/>
    </row>
    <row r="9850" spans="3:3" x14ac:dyDescent="0.25">
      <c r="C9850" s="17"/>
    </row>
    <row r="9851" spans="3:3" x14ac:dyDescent="0.25">
      <c r="C9851" s="17"/>
    </row>
    <row r="9852" spans="3:3" x14ac:dyDescent="0.25">
      <c r="C9852" s="17"/>
    </row>
    <row r="9853" spans="3:3" x14ac:dyDescent="0.25">
      <c r="C9853" s="17"/>
    </row>
    <row r="9854" spans="3:3" x14ac:dyDescent="0.25">
      <c r="C9854" s="17"/>
    </row>
    <row r="9855" spans="3:3" x14ac:dyDescent="0.25">
      <c r="C9855" s="17"/>
    </row>
    <row r="9856" spans="3:3" x14ac:dyDescent="0.25">
      <c r="C9856" s="17"/>
    </row>
    <row r="9857" spans="3:3" x14ac:dyDescent="0.25">
      <c r="C9857" s="17"/>
    </row>
    <row r="9858" spans="3:3" x14ac:dyDescent="0.25">
      <c r="C9858" s="17"/>
    </row>
    <row r="9859" spans="3:3" x14ac:dyDescent="0.25">
      <c r="C9859" s="17"/>
    </row>
    <row r="9860" spans="3:3" x14ac:dyDescent="0.25">
      <c r="C9860" s="17"/>
    </row>
    <row r="9861" spans="3:3" x14ac:dyDescent="0.25">
      <c r="C9861" s="17"/>
    </row>
    <row r="9862" spans="3:3" x14ac:dyDescent="0.25">
      <c r="C9862" s="17"/>
    </row>
    <row r="9863" spans="3:3" x14ac:dyDescent="0.25">
      <c r="C9863" s="17"/>
    </row>
    <row r="9864" spans="3:3" x14ac:dyDescent="0.25">
      <c r="C9864" s="17"/>
    </row>
    <row r="9865" spans="3:3" x14ac:dyDescent="0.25">
      <c r="C9865" s="17"/>
    </row>
    <row r="9866" spans="3:3" x14ac:dyDescent="0.25">
      <c r="C9866" s="17"/>
    </row>
    <row r="9867" spans="3:3" x14ac:dyDescent="0.25">
      <c r="C9867" s="17"/>
    </row>
    <row r="9868" spans="3:3" x14ac:dyDescent="0.25">
      <c r="C9868" s="17"/>
    </row>
    <row r="9869" spans="3:3" x14ac:dyDescent="0.25">
      <c r="C9869" s="17"/>
    </row>
    <row r="9870" spans="3:3" x14ac:dyDescent="0.25">
      <c r="C9870" s="17"/>
    </row>
    <row r="9871" spans="3:3" x14ac:dyDescent="0.25">
      <c r="C9871" s="17"/>
    </row>
    <row r="9872" spans="3:3" x14ac:dyDescent="0.25">
      <c r="C9872" s="17"/>
    </row>
    <row r="9873" spans="3:3" x14ac:dyDescent="0.25">
      <c r="C9873" s="17"/>
    </row>
    <row r="9874" spans="3:3" x14ac:dyDescent="0.25">
      <c r="C9874" s="17"/>
    </row>
    <row r="9875" spans="3:3" x14ac:dyDescent="0.25">
      <c r="C9875" s="17"/>
    </row>
    <row r="9876" spans="3:3" x14ac:dyDescent="0.25">
      <c r="C9876" s="17"/>
    </row>
    <row r="9877" spans="3:3" x14ac:dyDescent="0.25">
      <c r="C9877" s="17"/>
    </row>
    <row r="9878" spans="3:3" x14ac:dyDescent="0.25">
      <c r="C9878" s="17"/>
    </row>
    <row r="9879" spans="3:3" x14ac:dyDescent="0.25">
      <c r="C9879" s="17"/>
    </row>
    <row r="9880" spans="3:3" x14ac:dyDescent="0.25">
      <c r="C9880" s="17"/>
    </row>
    <row r="9881" spans="3:3" x14ac:dyDescent="0.25">
      <c r="C9881" s="17"/>
    </row>
    <row r="9882" spans="3:3" x14ac:dyDescent="0.25">
      <c r="C9882" s="17"/>
    </row>
    <row r="9883" spans="3:3" x14ac:dyDescent="0.25">
      <c r="C9883" s="17"/>
    </row>
    <row r="9884" spans="3:3" x14ac:dyDescent="0.25">
      <c r="C9884" s="17"/>
    </row>
    <row r="9885" spans="3:3" x14ac:dyDescent="0.25">
      <c r="C9885" s="17"/>
    </row>
    <row r="9886" spans="3:3" x14ac:dyDescent="0.25">
      <c r="C9886" s="17"/>
    </row>
    <row r="9887" spans="3:3" x14ac:dyDescent="0.25">
      <c r="C9887" s="17"/>
    </row>
    <row r="9888" spans="3:3" x14ac:dyDescent="0.25">
      <c r="C9888" s="17"/>
    </row>
    <row r="9889" spans="3:3" x14ac:dyDescent="0.25">
      <c r="C9889" s="17"/>
    </row>
    <row r="9890" spans="3:3" x14ac:dyDescent="0.25">
      <c r="C9890" s="17"/>
    </row>
    <row r="9891" spans="3:3" x14ac:dyDescent="0.25">
      <c r="C9891" s="17"/>
    </row>
    <row r="9892" spans="3:3" x14ac:dyDescent="0.25">
      <c r="C9892" s="17"/>
    </row>
    <row r="9893" spans="3:3" x14ac:dyDescent="0.25">
      <c r="C9893" s="17"/>
    </row>
    <row r="9894" spans="3:3" x14ac:dyDescent="0.25">
      <c r="C9894" s="17"/>
    </row>
    <row r="9895" spans="3:3" x14ac:dyDescent="0.25">
      <c r="C9895" s="17"/>
    </row>
    <row r="9896" spans="3:3" x14ac:dyDescent="0.25">
      <c r="C9896" s="17"/>
    </row>
    <row r="9897" spans="3:3" x14ac:dyDescent="0.25">
      <c r="C9897" s="17"/>
    </row>
    <row r="9898" spans="3:3" x14ac:dyDescent="0.25">
      <c r="C9898" s="17"/>
    </row>
    <row r="9899" spans="3:3" x14ac:dyDescent="0.25">
      <c r="C9899" s="17"/>
    </row>
    <row r="9900" spans="3:3" x14ac:dyDescent="0.25">
      <c r="C9900" s="17"/>
    </row>
    <row r="9901" spans="3:3" x14ac:dyDescent="0.25">
      <c r="C9901" s="17"/>
    </row>
    <row r="9902" spans="3:3" x14ac:dyDescent="0.25">
      <c r="C9902" s="17"/>
    </row>
    <row r="9903" spans="3:3" x14ac:dyDescent="0.25">
      <c r="C9903" s="17"/>
    </row>
    <row r="9904" spans="3:3" x14ac:dyDescent="0.25">
      <c r="C9904" s="17"/>
    </row>
    <row r="9905" spans="3:3" x14ac:dyDescent="0.25">
      <c r="C9905" s="17"/>
    </row>
    <row r="9906" spans="3:3" x14ac:dyDescent="0.25">
      <c r="C9906" s="17"/>
    </row>
    <row r="9907" spans="3:3" x14ac:dyDescent="0.25">
      <c r="C9907" s="17"/>
    </row>
    <row r="9908" spans="3:3" x14ac:dyDescent="0.25">
      <c r="C9908" s="17"/>
    </row>
    <row r="9909" spans="3:3" x14ac:dyDescent="0.25">
      <c r="C9909" s="17"/>
    </row>
    <row r="9910" spans="3:3" x14ac:dyDescent="0.25">
      <c r="C9910" s="17"/>
    </row>
    <row r="9911" spans="3:3" x14ac:dyDescent="0.25">
      <c r="C9911" s="17"/>
    </row>
    <row r="9912" spans="3:3" x14ac:dyDescent="0.25">
      <c r="C9912" s="17"/>
    </row>
    <row r="9913" spans="3:3" x14ac:dyDescent="0.25">
      <c r="C9913" s="17"/>
    </row>
    <row r="9914" spans="3:3" x14ac:dyDescent="0.25">
      <c r="C9914" s="17"/>
    </row>
    <row r="9915" spans="3:3" x14ac:dyDescent="0.25">
      <c r="C9915" s="17"/>
    </row>
    <row r="9916" spans="3:3" x14ac:dyDescent="0.25">
      <c r="C9916" s="17"/>
    </row>
    <row r="9917" spans="3:3" x14ac:dyDescent="0.25">
      <c r="C9917" s="17"/>
    </row>
    <row r="9918" spans="3:3" x14ac:dyDescent="0.25">
      <c r="C9918" s="17"/>
    </row>
    <row r="9919" spans="3:3" x14ac:dyDescent="0.25">
      <c r="C9919" s="17"/>
    </row>
    <row r="9920" spans="3:3" x14ac:dyDescent="0.25">
      <c r="C9920" s="17"/>
    </row>
    <row r="9921" spans="3:3" x14ac:dyDescent="0.25">
      <c r="C9921" s="17"/>
    </row>
    <row r="9922" spans="3:3" x14ac:dyDescent="0.25">
      <c r="C9922" s="17"/>
    </row>
    <row r="9923" spans="3:3" x14ac:dyDescent="0.25">
      <c r="C9923" s="17"/>
    </row>
    <row r="9924" spans="3:3" x14ac:dyDescent="0.25">
      <c r="C9924" s="17"/>
    </row>
    <row r="9925" spans="3:3" x14ac:dyDescent="0.25">
      <c r="C9925" s="17"/>
    </row>
    <row r="9926" spans="3:3" x14ac:dyDescent="0.25">
      <c r="C9926" s="17"/>
    </row>
    <row r="9927" spans="3:3" x14ac:dyDescent="0.25">
      <c r="C9927" s="17"/>
    </row>
    <row r="9928" spans="3:3" x14ac:dyDescent="0.25">
      <c r="C9928" s="17"/>
    </row>
    <row r="9929" spans="3:3" x14ac:dyDescent="0.25">
      <c r="C9929" s="17"/>
    </row>
    <row r="9930" spans="3:3" x14ac:dyDescent="0.25">
      <c r="C9930" s="17"/>
    </row>
    <row r="9931" spans="3:3" x14ac:dyDescent="0.25">
      <c r="C9931" s="17"/>
    </row>
    <row r="9932" spans="3:3" x14ac:dyDescent="0.25">
      <c r="C9932" s="17"/>
    </row>
    <row r="9933" spans="3:3" x14ac:dyDescent="0.25">
      <c r="C9933" s="17"/>
    </row>
    <row r="9934" spans="3:3" x14ac:dyDescent="0.25">
      <c r="C9934" s="17"/>
    </row>
    <row r="9935" spans="3:3" x14ac:dyDescent="0.25">
      <c r="C9935" s="17"/>
    </row>
    <row r="9936" spans="3:3" x14ac:dyDescent="0.25">
      <c r="C9936" s="17"/>
    </row>
    <row r="9937" spans="3:3" x14ac:dyDescent="0.25">
      <c r="C9937" s="17"/>
    </row>
    <row r="9938" spans="3:3" x14ac:dyDescent="0.25">
      <c r="C9938" s="17"/>
    </row>
    <row r="9939" spans="3:3" x14ac:dyDescent="0.25">
      <c r="C9939" s="17"/>
    </row>
    <row r="9940" spans="3:3" x14ac:dyDescent="0.25">
      <c r="C9940" s="17"/>
    </row>
    <row r="9941" spans="3:3" x14ac:dyDescent="0.25">
      <c r="C9941" s="17"/>
    </row>
    <row r="9942" spans="3:3" x14ac:dyDescent="0.25">
      <c r="C9942" s="17"/>
    </row>
    <row r="9943" spans="3:3" x14ac:dyDescent="0.25">
      <c r="C9943" s="17"/>
    </row>
    <row r="9944" spans="3:3" x14ac:dyDescent="0.25">
      <c r="C9944" s="17"/>
    </row>
    <row r="9945" spans="3:3" x14ac:dyDescent="0.25">
      <c r="C9945" s="17"/>
    </row>
    <row r="9946" spans="3:3" x14ac:dyDescent="0.25">
      <c r="C9946" s="17"/>
    </row>
    <row r="9947" spans="3:3" x14ac:dyDescent="0.25">
      <c r="C9947" s="17"/>
    </row>
    <row r="9948" spans="3:3" x14ac:dyDescent="0.25">
      <c r="C9948" s="17"/>
    </row>
    <row r="9949" spans="3:3" x14ac:dyDescent="0.25">
      <c r="C9949" s="17"/>
    </row>
    <row r="9950" spans="3:3" x14ac:dyDescent="0.25">
      <c r="C9950" s="17"/>
    </row>
    <row r="9951" spans="3:3" x14ac:dyDescent="0.25">
      <c r="C9951" s="17"/>
    </row>
    <row r="9952" spans="3:3" x14ac:dyDescent="0.25">
      <c r="C9952" s="17"/>
    </row>
    <row r="9953" spans="3:3" x14ac:dyDescent="0.25">
      <c r="C9953" s="17"/>
    </row>
    <row r="9954" spans="3:3" x14ac:dyDescent="0.25">
      <c r="C9954" s="17"/>
    </row>
    <row r="9955" spans="3:3" x14ac:dyDescent="0.25">
      <c r="C9955" s="17"/>
    </row>
    <row r="9956" spans="3:3" x14ac:dyDescent="0.25">
      <c r="C9956" s="17"/>
    </row>
    <row r="9957" spans="3:3" x14ac:dyDescent="0.25">
      <c r="C9957" s="17"/>
    </row>
    <row r="9958" spans="3:3" x14ac:dyDescent="0.25">
      <c r="C9958" s="17"/>
    </row>
    <row r="9959" spans="3:3" x14ac:dyDescent="0.25">
      <c r="C9959" s="17"/>
    </row>
    <row r="9960" spans="3:3" x14ac:dyDescent="0.25">
      <c r="C9960" s="17"/>
    </row>
    <row r="9961" spans="3:3" x14ac:dyDescent="0.25">
      <c r="C9961" s="17"/>
    </row>
    <row r="9962" spans="3:3" x14ac:dyDescent="0.25">
      <c r="C9962" s="17"/>
    </row>
    <row r="9963" spans="3:3" x14ac:dyDescent="0.25">
      <c r="C9963" s="17"/>
    </row>
    <row r="9964" spans="3:3" x14ac:dyDescent="0.25">
      <c r="C9964" s="17"/>
    </row>
    <row r="9965" spans="3:3" x14ac:dyDescent="0.25">
      <c r="C9965" s="17"/>
    </row>
    <row r="9966" spans="3:3" x14ac:dyDescent="0.25">
      <c r="C9966" s="17"/>
    </row>
    <row r="9967" spans="3:3" x14ac:dyDescent="0.25">
      <c r="C9967" s="17"/>
    </row>
    <row r="9968" spans="3:3" x14ac:dyDescent="0.25">
      <c r="C9968" s="17"/>
    </row>
    <row r="9969" spans="3:3" x14ac:dyDescent="0.25">
      <c r="C9969" s="17"/>
    </row>
    <row r="9970" spans="3:3" x14ac:dyDescent="0.25">
      <c r="C9970" s="17"/>
    </row>
    <row r="9971" spans="3:3" x14ac:dyDescent="0.25">
      <c r="C9971" s="17"/>
    </row>
    <row r="9972" spans="3:3" x14ac:dyDescent="0.25">
      <c r="C9972" s="17"/>
    </row>
    <row r="9973" spans="3:3" x14ac:dyDescent="0.25">
      <c r="C9973" s="17"/>
    </row>
    <row r="9974" spans="3:3" x14ac:dyDescent="0.25">
      <c r="C9974" s="17"/>
    </row>
    <row r="9975" spans="3:3" x14ac:dyDescent="0.25">
      <c r="C9975" s="17"/>
    </row>
    <row r="9976" spans="3:3" x14ac:dyDescent="0.25">
      <c r="C9976" s="17"/>
    </row>
    <row r="9977" spans="3:3" x14ac:dyDescent="0.25">
      <c r="C9977" s="17"/>
    </row>
    <row r="9978" spans="3:3" x14ac:dyDescent="0.25">
      <c r="C9978" s="17"/>
    </row>
    <row r="9979" spans="3:3" x14ac:dyDescent="0.25">
      <c r="C9979" s="17"/>
    </row>
    <row r="9980" spans="3:3" x14ac:dyDescent="0.25">
      <c r="C9980" s="17"/>
    </row>
    <row r="9981" spans="3:3" x14ac:dyDescent="0.25">
      <c r="C9981" s="17"/>
    </row>
    <row r="9982" spans="3:3" x14ac:dyDescent="0.25">
      <c r="C9982" s="17"/>
    </row>
    <row r="9983" spans="3:3" x14ac:dyDescent="0.25">
      <c r="C9983" s="17"/>
    </row>
    <row r="9984" spans="3:3" x14ac:dyDescent="0.25">
      <c r="C9984" s="17"/>
    </row>
    <row r="9985" spans="3:3" x14ac:dyDescent="0.25">
      <c r="C9985" s="17"/>
    </row>
    <row r="9986" spans="3:3" x14ac:dyDescent="0.25">
      <c r="C9986" s="17"/>
    </row>
    <row r="9987" spans="3:3" x14ac:dyDescent="0.25">
      <c r="C9987" s="17"/>
    </row>
    <row r="9988" spans="3:3" x14ac:dyDescent="0.25">
      <c r="C9988" s="17"/>
    </row>
    <row r="9989" spans="3:3" x14ac:dyDescent="0.25">
      <c r="C9989" s="17"/>
    </row>
    <row r="9990" spans="3:3" x14ac:dyDescent="0.25">
      <c r="C9990" s="17"/>
    </row>
    <row r="9991" spans="3:3" x14ac:dyDescent="0.25">
      <c r="C9991" s="17"/>
    </row>
    <row r="9992" spans="3:3" x14ac:dyDescent="0.25">
      <c r="C9992" s="17"/>
    </row>
    <row r="9993" spans="3:3" x14ac:dyDescent="0.25">
      <c r="C9993" s="17"/>
    </row>
    <row r="9994" spans="3:3" x14ac:dyDescent="0.25">
      <c r="C9994" s="17"/>
    </row>
    <row r="9995" spans="3:3" x14ac:dyDescent="0.25">
      <c r="C9995" s="17"/>
    </row>
    <row r="9996" spans="3:3" x14ac:dyDescent="0.25">
      <c r="C9996" s="17"/>
    </row>
    <row r="9997" spans="3:3" x14ac:dyDescent="0.25">
      <c r="C9997" s="17"/>
    </row>
    <row r="9998" spans="3:3" x14ac:dyDescent="0.25">
      <c r="C9998" s="17"/>
    </row>
    <row r="9999" spans="3:3" x14ac:dyDescent="0.25">
      <c r="C9999" s="17"/>
    </row>
    <row r="10000" spans="3:3" x14ac:dyDescent="0.25">
      <c r="C10000" s="17"/>
    </row>
    <row r="10001" spans="3:3" x14ac:dyDescent="0.25">
      <c r="C10001" s="17"/>
    </row>
    <row r="10002" spans="3:3" x14ac:dyDescent="0.25">
      <c r="C10002" s="17"/>
    </row>
    <row r="10003" spans="3:3" x14ac:dyDescent="0.25">
      <c r="C10003" s="17"/>
    </row>
    <row r="10004" spans="3:3" x14ac:dyDescent="0.25">
      <c r="C10004" s="17"/>
    </row>
    <row r="10005" spans="3:3" x14ac:dyDescent="0.25">
      <c r="C10005" s="17"/>
    </row>
    <row r="10006" spans="3:3" x14ac:dyDescent="0.25">
      <c r="C10006" s="17"/>
    </row>
    <row r="10007" spans="3:3" x14ac:dyDescent="0.25">
      <c r="C10007" s="17"/>
    </row>
    <row r="10008" spans="3:3" x14ac:dyDescent="0.25">
      <c r="C10008" s="17"/>
    </row>
    <row r="10009" spans="3:3" x14ac:dyDescent="0.25">
      <c r="C10009" s="17"/>
    </row>
    <row r="10010" spans="3:3" x14ac:dyDescent="0.25">
      <c r="C10010" s="17"/>
    </row>
    <row r="10011" spans="3:3" x14ac:dyDescent="0.25">
      <c r="C10011" s="17"/>
    </row>
    <row r="10012" spans="3:3" x14ac:dyDescent="0.25">
      <c r="C10012" s="17"/>
    </row>
    <row r="10013" spans="3:3" x14ac:dyDescent="0.25">
      <c r="C10013" s="17"/>
    </row>
    <row r="10014" spans="3:3" x14ac:dyDescent="0.25">
      <c r="C10014" s="17"/>
    </row>
    <row r="10015" spans="3:3" x14ac:dyDescent="0.25">
      <c r="C10015" s="17"/>
    </row>
    <row r="10016" spans="3:3" x14ac:dyDescent="0.25">
      <c r="C10016" s="17"/>
    </row>
    <row r="10017" spans="3:3" x14ac:dyDescent="0.25">
      <c r="C10017" s="17"/>
    </row>
    <row r="10018" spans="3:3" x14ac:dyDescent="0.25">
      <c r="C10018" s="17"/>
    </row>
    <row r="10019" spans="3:3" x14ac:dyDescent="0.25">
      <c r="C10019" s="17"/>
    </row>
    <row r="10020" spans="3:3" x14ac:dyDescent="0.25">
      <c r="C10020" s="17"/>
    </row>
    <row r="10021" spans="3:3" x14ac:dyDescent="0.25">
      <c r="C10021" s="17"/>
    </row>
    <row r="10022" spans="3:3" x14ac:dyDescent="0.25">
      <c r="C10022" s="17"/>
    </row>
    <row r="10023" spans="3:3" x14ac:dyDescent="0.25">
      <c r="C10023" s="17"/>
    </row>
    <row r="10024" spans="3:3" x14ac:dyDescent="0.25">
      <c r="C10024" s="17"/>
    </row>
    <row r="10025" spans="3:3" x14ac:dyDescent="0.25">
      <c r="C10025" s="17"/>
    </row>
    <row r="10026" spans="3:3" x14ac:dyDescent="0.25">
      <c r="C10026" s="17"/>
    </row>
    <row r="10027" spans="3:3" x14ac:dyDescent="0.25">
      <c r="C10027" s="17"/>
    </row>
    <row r="10028" spans="3:3" x14ac:dyDescent="0.25">
      <c r="C10028" s="17"/>
    </row>
    <row r="10029" spans="3:3" x14ac:dyDescent="0.25">
      <c r="C10029" s="17"/>
    </row>
    <row r="10030" spans="3:3" x14ac:dyDescent="0.25">
      <c r="C10030" s="17"/>
    </row>
    <row r="10031" spans="3:3" x14ac:dyDescent="0.25">
      <c r="C10031" s="17"/>
    </row>
    <row r="10032" spans="3:3" x14ac:dyDescent="0.25">
      <c r="C10032" s="17"/>
    </row>
    <row r="10033" spans="3:3" x14ac:dyDescent="0.25">
      <c r="C10033" s="17"/>
    </row>
    <row r="10034" spans="3:3" x14ac:dyDescent="0.25">
      <c r="C10034" s="17"/>
    </row>
    <row r="10035" spans="3:3" x14ac:dyDescent="0.25">
      <c r="C10035" s="17"/>
    </row>
    <row r="10036" spans="3:3" x14ac:dyDescent="0.25">
      <c r="C10036" s="17"/>
    </row>
    <row r="10037" spans="3:3" x14ac:dyDescent="0.25">
      <c r="C10037" s="17"/>
    </row>
    <row r="10038" spans="3:3" x14ac:dyDescent="0.25">
      <c r="C10038" s="17"/>
    </row>
    <row r="10039" spans="3:3" x14ac:dyDescent="0.25">
      <c r="C10039" s="17"/>
    </row>
    <row r="10040" spans="3:3" x14ac:dyDescent="0.25">
      <c r="C10040" s="17"/>
    </row>
    <row r="10041" spans="3:3" x14ac:dyDescent="0.25">
      <c r="C10041" s="17"/>
    </row>
    <row r="10042" spans="3:3" x14ac:dyDescent="0.25">
      <c r="C10042" s="17"/>
    </row>
    <row r="10043" spans="3:3" x14ac:dyDescent="0.25">
      <c r="C10043" s="17"/>
    </row>
    <row r="10044" spans="3:3" x14ac:dyDescent="0.25">
      <c r="C10044" s="17"/>
    </row>
    <row r="10045" spans="3:3" x14ac:dyDescent="0.25">
      <c r="C10045" s="17"/>
    </row>
    <row r="10046" spans="3:3" x14ac:dyDescent="0.25">
      <c r="C10046" s="17"/>
    </row>
    <row r="10047" spans="3:3" x14ac:dyDescent="0.25">
      <c r="C10047" s="17"/>
    </row>
    <row r="10048" spans="3:3" x14ac:dyDescent="0.25">
      <c r="C10048" s="17"/>
    </row>
    <row r="10049" spans="3:3" x14ac:dyDescent="0.25">
      <c r="C10049" s="17"/>
    </row>
    <row r="10050" spans="3:3" x14ac:dyDescent="0.25">
      <c r="C10050" s="17"/>
    </row>
    <row r="10051" spans="3:3" x14ac:dyDescent="0.25">
      <c r="C10051" s="17"/>
    </row>
    <row r="10052" spans="3:3" x14ac:dyDescent="0.25">
      <c r="C10052" s="17"/>
    </row>
    <row r="10053" spans="3:3" x14ac:dyDescent="0.25">
      <c r="C10053" s="17"/>
    </row>
    <row r="10054" spans="3:3" x14ac:dyDescent="0.25">
      <c r="C10054" s="17"/>
    </row>
    <row r="10055" spans="3:3" x14ac:dyDescent="0.25">
      <c r="C10055" s="17"/>
    </row>
    <row r="10056" spans="3:3" x14ac:dyDescent="0.25">
      <c r="C10056" s="17"/>
    </row>
    <row r="10057" spans="3:3" x14ac:dyDescent="0.25">
      <c r="C10057" s="17"/>
    </row>
    <row r="10058" spans="3:3" x14ac:dyDescent="0.25">
      <c r="C10058" s="17"/>
    </row>
    <row r="10059" spans="3:3" x14ac:dyDescent="0.25">
      <c r="C10059" s="17"/>
    </row>
    <row r="10060" spans="3:3" x14ac:dyDescent="0.25">
      <c r="C10060" s="17"/>
    </row>
    <row r="10061" spans="3:3" x14ac:dyDescent="0.25">
      <c r="C10061" s="17"/>
    </row>
    <row r="10062" spans="3:3" x14ac:dyDescent="0.25">
      <c r="C10062" s="17"/>
    </row>
    <row r="10063" spans="3:3" x14ac:dyDescent="0.25">
      <c r="C10063" s="17"/>
    </row>
    <row r="10064" spans="3:3" x14ac:dyDescent="0.25">
      <c r="C10064" s="17"/>
    </row>
    <row r="10065" spans="3:3" x14ac:dyDescent="0.25">
      <c r="C10065" s="17"/>
    </row>
    <row r="10066" spans="3:3" x14ac:dyDescent="0.25">
      <c r="C10066" s="17"/>
    </row>
    <row r="10067" spans="3:3" x14ac:dyDescent="0.25">
      <c r="C10067" s="17"/>
    </row>
    <row r="10068" spans="3:3" x14ac:dyDescent="0.25">
      <c r="C10068" s="17"/>
    </row>
    <row r="10069" spans="3:3" x14ac:dyDescent="0.25">
      <c r="C10069" s="17"/>
    </row>
    <row r="10070" spans="3:3" x14ac:dyDescent="0.25">
      <c r="C10070" s="17"/>
    </row>
    <row r="10071" spans="3:3" x14ac:dyDescent="0.25">
      <c r="C10071" s="17"/>
    </row>
    <row r="10072" spans="3:3" x14ac:dyDescent="0.25">
      <c r="C10072" s="17"/>
    </row>
    <row r="10073" spans="3:3" x14ac:dyDescent="0.25">
      <c r="C10073" s="17"/>
    </row>
    <row r="10074" spans="3:3" x14ac:dyDescent="0.25">
      <c r="C10074" s="17"/>
    </row>
    <row r="10075" spans="3:3" x14ac:dyDescent="0.25">
      <c r="C10075" s="17"/>
    </row>
    <row r="10076" spans="3:3" x14ac:dyDescent="0.25">
      <c r="C10076" s="17"/>
    </row>
    <row r="10077" spans="3:3" x14ac:dyDescent="0.25">
      <c r="C10077" s="17"/>
    </row>
    <row r="10078" spans="3:3" x14ac:dyDescent="0.25">
      <c r="C10078" s="17"/>
    </row>
    <row r="10079" spans="3:3" x14ac:dyDescent="0.25">
      <c r="C10079" s="17"/>
    </row>
    <row r="10080" spans="3:3" x14ac:dyDescent="0.25">
      <c r="C10080" s="17"/>
    </row>
    <row r="10081" spans="3:3" x14ac:dyDescent="0.25">
      <c r="C10081" s="17"/>
    </row>
    <row r="10082" spans="3:3" x14ac:dyDescent="0.25">
      <c r="C10082" s="17"/>
    </row>
    <row r="10083" spans="3:3" x14ac:dyDescent="0.25">
      <c r="C10083" s="17"/>
    </row>
    <row r="10084" spans="3:3" x14ac:dyDescent="0.25">
      <c r="C10084" s="17"/>
    </row>
    <row r="10085" spans="3:3" x14ac:dyDescent="0.25">
      <c r="C10085" s="17"/>
    </row>
    <row r="10086" spans="3:3" x14ac:dyDescent="0.25">
      <c r="C10086" s="17"/>
    </row>
    <row r="10087" spans="3:3" x14ac:dyDescent="0.25">
      <c r="C10087" s="17"/>
    </row>
    <row r="10088" spans="3:3" x14ac:dyDescent="0.25">
      <c r="C10088" s="17"/>
    </row>
    <row r="10089" spans="3:3" x14ac:dyDescent="0.25">
      <c r="C10089" s="17"/>
    </row>
    <row r="10090" spans="3:3" x14ac:dyDescent="0.25">
      <c r="C10090" s="17"/>
    </row>
    <row r="10091" spans="3:3" x14ac:dyDescent="0.25">
      <c r="C10091" s="17"/>
    </row>
    <row r="10092" spans="3:3" x14ac:dyDescent="0.25">
      <c r="C10092" s="17"/>
    </row>
    <row r="10093" spans="3:3" x14ac:dyDescent="0.25">
      <c r="C10093" s="17"/>
    </row>
    <row r="10094" spans="3:3" x14ac:dyDescent="0.25">
      <c r="C10094" s="17"/>
    </row>
    <row r="10095" spans="3:3" x14ac:dyDescent="0.25">
      <c r="C10095" s="17"/>
    </row>
    <row r="10096" spans="3:3" x14ac:dyDescent="0.25">
      <c r="C10096" s="17"/>
    </row>
    <row r="10097" spans="3:3" x14ac:dyDescent="0.25">
      <c r="C10097" s="17"/>
    </row>
    <row r="10098" spans="3:3" x14ac:dyDescent="0.25">
      <c r="C10098" s="17"/>
    </row>
    <row r="10099" spans="3:3" x14ac:dyDescent="0.25">
      <c r="C10099" s="17"/>
    </row>
    <row r="10100" spans="3:3" x14ac:dyDescent="0.25">
      <c r="C10100" s="17"/>
    </row>
    <row r="10101" spans="3:3" x14ac:dyDescent="0.25">
      <c r="C10101" s="17"/>
    </row>
    <row r="10102" spans="3:3" x14ac:dyDescent="0.25">
      <c r="C10102" s="17"/>
    </row>
    <row r="10103" spans="3:3" x14ac:dyDescent="0.25">
      <c r="C10103" s="17"/>
    </row>
    <row r="10104" spans="3:3" x14ac:dyDescent="0.25">
      <c r="C10104" s="17"/>
    </row>
    <row r="10105" spans="3:3" x14ac:dyDescent="0.25">
      <c r="C10105" s="17"/>
    </row>
    <row r="10106" spans="3:3" x14ac:dyDescent="0.25">
      <c r="C10106" s="17"/>
    </row>
    <row r="10107" spans="3:3" x14ac:dyDescent="0.25">
      <c r="C10107" s="17"/>
    </row>
    <row r="10108" spans="3:3" x14ac:dyDescent="0.25">
      <c r="C10108" s="17"/>
    </row>
    <row r="10109" spans="3:3" x14ac:dyDescent="0.25">
      <c r="C10109" s="17"/>
    </row>
    <row r="10110" spans="3:3" x14ac:dyDescent="0.25">
      <c r="C10110" s="17"/>
    </row>
    <row r="10111" spans="3:3" x14ac:dyDescent="0.25">
      <c r="C10111" s="17"/>
    </row>
    <row r="10112" spans="3:3" x14ac:dyDescent="0.25">
      <c r="C10112" s="17"/>
    </row>
    <row r="10113" spans="3:3" x14ac:dyDescent="0.25">
      <c r="C10113" s="17"/>
    </row>
    <row r="10114" spans="3:3" x14ac:dyDescent="0.25">
      <c r="C10114" s="17"/>
    </row>
    <row r="10115" spans="3:3" x14ac:dyDescent="0.25">
      <c r="C10115" s="17"/>
    </row>
    <row r="10116" spans="3:3" x14ac:dyDescent="0.25">
      <c r="C10116" s="17"/>
    </row>
    <row r="10117" spans="3:3" x14ac:dyDescent="0.25">
      <c r="C10117" s="17"/>
    </row>
    <row r="10118" spans="3:3" x14ac:dyDescent="0.25">
      <c r="C10118" s="17"/>
    </row>
    <row r="10119" spans="3:3" x14ac:dyDescent="0.25">
      <c r="C10119" s="17"/>
    </row>
    <row r="10120" spans="3:3" x14ac:dyDescent="0.25">
      <c r="C10120" s="17"/>
    </row>
    <row r="10121" spans="3:3" x14ac:dyDescent="0.25">
      <c r="C10121" s="17"/>
    </row>
    <row r="10122" spans="3:3" x14ac:dyDescent="0.25">
      <c r="C10122" s="17"/>
    </row>
    <row r="10123" spans="3:3" x14ac:dyDescent="0.25">
      <c r="C10123" s="17"/>
    </row>
    <row r="10124" spans="3:3" x14ac:dyDescent="0.25">
      <c r="C10124" s="17"/>
    </row>
    <row r="10125" spans="3:3" x14ac:dyDescent="0.25">
      <c r="C10125" s="17"/>
    </row>
    <row r="10126" spans="3:3" x14ac:dyDescent="0.25">
      <c r="C10126" s="17"/>
    </row>
    <row r="10127" spans="3:3" x14ac:dyDescent="0.25">
      <c r="C10127" s="17"/>
    </row>
    <row r="10128" spans="3:3" x14ac:dyDescent="0.25">
      <c r="C10128" s="17"/>
    </row>
    <row r="10129" spans="3:3" x14ac:dyDescent="0.25">
      <c r="C10129" s="17"/>
    </row>
    <row r="10130" spans="3:3" x14ac:dyDescent="0.25">
      <c r="C10130" s="17"/>
    </row>
    <row r="10131" spans="3:3" x14ac:dyDescent="0.25">
      <c r="C10131" s="17"/>
    </row>
    <row r="10132" spans="3:3" x14ac:dyDescent="0.25">
      <c r="C10132" s="17"/>
    </row>
    <row r="10133" spans="3:3" x14ac:dyDescent="0.25">
      <c r="C10133" s="17"/>
    </row>
    <row r="10134" spans="3:3" x14ac:dyDescent="0.25">
      <c r="C10134" s="17"/>
    </row>
    <row r="10135" spans="3:3" x14ac:dyDescent="0.25">
      <c r="C10135" s="17"/>
    </row>
    <row r="10136" spans="3:3" x14ac:dyDescent="0.25">
      <c r="C10136" s="17"/>
    </row>
    <row r="10137" spans="3:3" x14ac:dyDescent="0.25">
      <c r="C10137" s="17"/>
    </row>
    <row r="10138" spans="3:3" x14ac:dyDescent="0.25">
      <c r="C10138" s="17"/>
    </row>
    <row r="10139" spans="3:3" x14ac:dyDescent="0.25">
      <c r="C10139" s="17"/>
    </row>
    <row r="10140" spans="3:3" x14ac:dyDescent="0.25">
      <c r="C10140" s="17"/>
    </row>
    <row r="10141" spans="3:3" x14ac:dyDescent="0.25">
      <c r="C10141" s="17"/>
    </row>
    <row r="10142" spans="3:3" x14ac:dyDescent="0.25">
      <c r="C10142" s="17"/>
    </row>
    <row r="10143" spans="3:3" x14ac:dyDescent="0.25">
      <c r="C10143" s="17"/>
    </row>
    <row r="10144" spans="3:3" x14ac:dyDescent="0.25">
      <c r="C10144" s="17"/>
    </row>
    <row r="10145" spans="3:3" x14ac:dyDescent="0.25">
      <c r="C10145" s="17"/>
    </row>
    <row r="10146" spans="3:3" x14ac:dyDescent="0.25">
      <c r="C10146" s="17"/>
    </row>
    <row r="10147" spans="3:3" x14ac:dyDescent="0.25">
      <c r="C10147" s="17"/>
    </row>
    <row r="10148" spans="3:3" x14ac:dyDescent="0.25">
      <c r="C10148" s="17"/>
    </row>
    <row r="10149" spans="3:3" x14ac:dyDescent="0.25">
      <c r="C10149" s="17"/>
    </row>
    <row r="10150" spans="3:3" x14ac:dyDescent="0.25">
      <c r="C10150" s="17"/>
    </row>
    <row r="10151" spans="3:3" x14ac:dyDescent="0.25">
      <c r="C10151" s="17"/>
    </row>
    <row r="10152" spans="3:3" x14ac:dyDescent="0.25">
      <c r="C10152" s="17"/>
    </row>
    <row r="10153" spans="3:3" x14ac:dyDescent="0.25">
      <c r="C10153" s="17"/>
    </row>
    <row r="10154" spans="3:3" x14ac:dyDescent="0.25">
      <c r="C10154" s="17"/>
    </row>
    <row r="10155" spans="3:3" x14ac:dyDescent="0.25">
      <c r="C10155" s="17"/>
    </row>
    <row r="10156" spans="3:3" x14ac:dyDescent="0.25">
      <c r="C10156" s="17"/>
    </row>
    <row r="10157" spans="3:3" x14ac:dyDescent="0.25">
      <c r="C10157" s="17"/>
    </row>
    <row r="10158" spans="3:3" x14ac:dyDescent="0.25">
      <c r="C10158" s="17"/>
    </row>
    <row r="10159" spans="3:3" x14ac:dyDescent="0.25">
      <c r="C10159" s="17"/>
    </row>
    <row r="10160" spans="3:3" x14ac:dyDescent="0.25">
      <c r="C10160" s="17"/>
    </row>
    <row r="10161" spans="3:3" x14ac:dyDescent="0.25">
      <c r="C10161" s="17"/>
    </row>
    <row r="10162" spans="3:3" x14ac:dyDescent="0.25">
      <c r="C10162" s="17"/>
    </row>
    <row r="10163" spans="3:3" x14ac:dyDescent="0.25">
      <c r="C10163" s="17"/>
    </row>
    <row r="10164" spans="3:3" x14ac:dyDescent="0.25">
      <c r="C10164" s="17"/>
    </row>
    <row r="10165" spans="3:3" x14ac:dyDescent="0.25">
      <c r="C10165" s="17"/>
    </row>
    <row r="10166" spans="3:3" x14ac:dyDescent="0.25">
      <c r="C10166" s="17"/>
    </row>
    <row r="10167" spans="3:3" x14ac:dyDescent="0.25">
      <c r="C10167" s="17"/>
    </row>
    <row r="10168" spans="3:3" x14ac:dyDescent="0.25">
      <c r="C10168" s="17"/>
    </row>
    <row r="10169" spans="3:3" x14ac:dyDescent="0.25">
      <c r="C10169" s="17"/>
    </row>
    <row r="10170" spans="3:3" x14ac:dyDescent="0.25">
      <c r="C10170" s="17"/>
    </row>
    <row r="10171" spans="3:3" x14ac:dyDescent="0.25">
      <c r="C10171" s="17"/>
    </row>
    <row r="10172" spans="3:3" x14ac:dyDescent="0.25">
      <c r="C10172" s="17"/>
    </row>
    <row r="10173" spans="3:3" x14ac:dyDescent="0.25">
      <c r="C10173" s="17"/>
    </row>
    <row r="10174" spans="3:3" x14ac:dyDescent="0.25">
      <c r="C10174" s="17"/>
    </row>
    <row r="10175" spans="3:3" x14ac:dyDescent="0.25">
      <c r="C10175" s="17"/>
    </row>
    <row r="10176" spans="3:3" x14ac:dyDescent="0.25">
      <c r="C10176" s="17"/>
    </row>
    <row r="10177" spans="3:3" x14ac:dyDescent="0.25">
      <c r="C10177" s="17"/>
    </row>
    <row r="10178" spans="3:3" x14ac:dyDescent="0.25">
      <c r="C10178" s="17"/>
    </row>
    <row r="10179" spans="3:3" x14ac:dyDescent="0.25">
      <c r="C10179" s="17"/>
    </row>
    <row r="10180" spans="3:3" x14ac:dyDescent="0.25">
      <c r="C10180" s="17"/>
    </row>
    <row r="10181" spans="3:3" x14ac:dyDescent="0.25">
      <c r="C10181" s="17"/>
    </row>
    <row r="10182" spans="3:3" x14ac:dyDescent="0.25">
      <c r="C10182" s="17"/>
    </row>
    <row r="10183" spans="3:3" x14ac:dyDescent="0.25">
      <c r="C10183" s="17"/>
    </row>
    <row r="10184" spans="3:3" x14ac:dyDescent="0.25">
      <c r="C10184" s="17"/>
    </row>
    <row r="10185" spans="3:3" x14ac:dyDescent="0.25">
      <c r="C10185" s="17"/>
    </row>
    <row r="10186" spans="3:3" x14ac:dyDescent="0.25">
      <c r="C10186" s="17"/>
    </row>
    <row r="10187" spans="3:3" x14ac:dyDescent="0.25">
      <c r="C10187" s="17"/>
    </row>
    <row r="10188" spans="3:3" x14ac:dyDescent="0.25">
      <c r="C10188" s="17"/>
    </row>
    <row r="10189" spans="3:3" x14ac:dyDescent="0.25">
      <c r="C10189" s="17"/>
    </row>
    <row r="10190" spans="3:3" x14ac:dyDescent="0.25">
      <c r="C10190" s="17"/>
    </row>
    <row r="10191" spans="3:3" x14ac:dyDescent="0.25">
      <c r="C10191" s="17"/>
    </row>
    <row r="10192" spans="3:3" x14ac:dyDescent="0.25">
      <c r="C10192" s="17"/>
    </row>
    <row r="10193" spans="3:3" x14ac:dyDescent="0.25">
      <c r="C10193" s="17"/>
    </row>
    <row r="10194" spans="3:3" x14ac:dyDescent="0.25">
      <c r="C10194" s="17"/>
    </row>
    <row r="10195" spans="3:3" x14ac:dyDescent="0.25">
      <c r="C10195" s="17"/>
    </row>
    <row r="10196" spans="3:3" x14ac:dyDescent="0.25">
      <c r="C10196" s="17"/>
    </row>
    <row r="10197" spans="3:3" x14ac:dyDescent="0.25">
      <c r="C10197" s="17"/>
    </row>
    <row r="10198" spans="3:3" x14ac:dyDescent="0.25">
      <c r="C10198" s="17"/>
    </row>
    <row r="10199" spans="3:3" x14ac:dyDescent="0.25">
      <c r="C10199" s="17"/>
    </row>
    <row r="10200" spans="3:3" x14ac:dyDescent="0.25">
      <c r="C10200" s="17"/>
    </row>
    <row r="10201" spans="3:3" x14ac:dyDescent="0.25">
      <c r="C10201" s="17"/>
    </row>
    <row r="10202" spans="3:3" x14ac:dyDescent="0.25">
      <c r="C10202" s="17"/>
    </row>
    <row r="10203" spans="3:3" x14ac:dyDescent="0.25">
      <c r="C10203" s="17"/>
    </row>
    <row r="10204" spans="3:3" x14ac:dyDescent="0.25">
      <c r="C10204" s="17"/>
    </row>
    <row r="10205" spans="3:3" x14ac:dyDescent="0.25">
      <c r="C10205" s="17"/>
    </row>
    <row r="10206" spans="3:3" x14ac:dyDescent="0.25">
      <c r="C10206" s="17"/>
    </row>
    <row r="10207" spans="3:3" x14ac:dyDescent="0.25">
      <c r="C10207" s="17"/>
    </row>
    <row r="10208" spans="3:3" x14ac:dyDescent="0.25">
      <c r="C10208" s="17"/>
    </row>
    <row r="10209" spans="3:3" x14ac:dyDescent="0.25">
      <c r="C10209" s="17"/>
    </row>
    <row r="10210" spans="3:3" x14ac:dyDescent="0.25">
      <c r="C10210" s="17"/>
    </row>
    <row r="10211" spans="3:3" x14ac:dyDescent="0.25">
      <c r="C10211" s="17"/>
    </row>
    <row r="10212" spans="3:3" x14ac:dyDescent="0.25">
      <c r="C10212" s="17"/>
    </row>
    <row r="10213" spans="3:3" x14ac:dyDescent="0.25">
      <c r="C10213" s="17"/>
    </row>
    <row r="10214" spans="3:3" x14ac:dyDescent="0.25">
      <c r="C10214" s="17"/>
    </row>
    <row r="10215" spans="3:3" x14ac:dyDescent="0.25">
      <c r="C10215" s="17"/>
    </row>
    <row r="10216" spans="3:3" x14ac:dyDescent="0.25">
      <c r="C10216" s="17"/>
    </row>
    <row r="10217" spans="3:3" x14ac:dyDescent="0.25">
      <c r="C10217" s="17"/>
    </row>
    <row r="10218" spans="3:3" x14ac:dyDescent="0.25">
      <c r="C10218" s="17"/>
    </row>
    <row r="10219" spans="3:3" x14ac:dyDescent="0.25">
      <c r="C10219" s="17"/>
    </row>
    <row r="10220" spans="3:3" x14ac:dyDescent="0.25">
      <c r="C10220" s="17"/>
    </row>
    <row r="10221" spans="3:3" x14ac:dyDescent="0.25">
      <c r="C10221" s="17"/>
    </row>
    <row r="10222" spans="3:3" x14ac:dyDescent="0.25">
      <c r="C10222" s="17"/>
    </row>
    <row r="10223" spans="3:3" x14ac:dyDescent="0.25">
      <c r="C10223" s="17"/>
    </row>
    <row r="10224" spans="3:3" x14ac:dyDescent="0.25">
      <c r="C10224" s="17"/>
    </row>
    <row r="10225" spans="3:3" x14ac:dyDescent="0.25">
      <c r="C10225" s="17"/>
    </row>
    <row r="10226" spans="3:3" x14ac:dyDescent="0.25">
      <c r="C10226" s="17"/>
    </row>
    <row r="10227" spans="3:3" x14ac:dyDescent="0.25">
      <c r="C10227" s="17"/>
    </row>
    <row r="10228" spans="3:3" x14ac:dyDescent="0.25">
      <c r="C10228" s="17"/>
    </row>
    <row r="10229" spans="3:3" x14ac:dyDescent="0.25">
      <c r="C10229" s="17"/>
    </row>
    <row r="10230" spans="3:3" x14ac:dyDescent="0.25">
      <c r="C10230" s="17"/>
    </row>
    <row r="10231" spans="3:3" x14ac:dyDescent="0.25">
      <c r="C10231" s="17"/>
    </row>
    <row r="10232" spans="3:3" x14ac:dyDescent="0.25">
      <c r="C10232" s="17"/>
    </row>
    <row r="10233" spans="3:3" x14ac:dyDescent="0.25">
      <c r="C10233" s="17"/>
    </row>
    <row r="10234" spans="3:3" x14ac:dyDescent="0.25">
      <c r="C10234" s="17"/>
    </row>
    <row r="10235" spans="3:3" x14ac:dyDescent="0.25">
      <c r="C10235" s="17"/>
    </row>
    <row r="10236" spans="3:3" x14ac:dyDescent="0.25">
      <c r="C10236" s="17"/>
    </row>
    <row r="10237" spans="3:3" x14ac:dyDescent="0.25">
      <c r="C10237" s="17"/>
    </row>
    <row r="10238" spans="3:3" x14ac:dyDescent="0.25">
      <c r="C10238" s="17"/>
    </row>
    <row r="10239" spans="3:3" x14ac:dyDescent="0.25">
      <c r="C10239" s="17"/>
    </row>
    <row r="10240" spans="3:3" x14ac:dyDescent="0.25">
      <c r="C10240" s="17"/>
    </row>
    <row r="10241" spans="3:3" x14ac:dyDescent="0.25">
      <c r="C10241" s="17"/>
    </row>
    <row r="10242" spans="3:3" x14ac:dyDescent="0.25">
      <c r="C10242" s="17"/>
    </row>
    <row r="10243" spans="3:3" x14ac:dyDescent="0.25">
      <c r="C10243" s="17"/>
    </row>
    <row r="10244" spans="3:3" x14ac:dyDescent="0.25">
      <c r="C10244" s="17"/>
    </row>
    <row r="10245" spans="3:3" x14ac:dyDescent="0.25">
      <c r="C10245" s="17"/>
    </row>
    <row r="10246" spans="3:3" x14ac:dyDescent="0.25">
      <c r="C10246" s="17"/>
    </row>
    <row r="10247" spans="3:3" x14ac:dyDescent="0.25">
      <c r="C10247" s="17"/>
    </row>
    <row r="10248" spans="3:3" x14ac:dyDescent="0.25">
      <c r="C10248" s="17"/>
    </row>
    <row r="10249" spans="3:3" x14ac:dyDescent="0.25">
      <c r="C10249" s="17"/>
    </row>
    <row r="10250" spans="3:3" x14ac:dyDescent="0.25">
      <c r="C10250" s="17"/>
    </row>
    <row r="10251" spans="3:3" x14ac:dyDescent="0.25">
      <c r="C10251" s="17"/>
    </row>
    <row r="10252" spans="3:3" x14ac:dyDescent="0.25">
      <c r="C10252" s="17"/>
    </row>
    <row r="10253" spans="3:3" x14ac:dyDescent="0.25">
      <c r="C10253" s="17"/>
    </row>
    <row r="10254" spans="3:3" x14ac:dyDescent="0.25">
      <c r="C10254" s="17"/>
    </row>
    <row r="10255" spans="3:3" x14ac:dyDescent="0.25">
      <c r="C10255" s="17"/>
    </row>
    <row r="10256" spans="3:3" x14ac:dyDescent="0.25">
      <c r="C10256" s="17"/>
    </row>
    <row r="10257" spans="3:3" x14ac:dyDescent="0.25">
      <c r="C10257" s="17"/>
    </row>
    <row r="10258" spans="3:3" x14ac:dyDescent="0.25">
      <c r="C10258" s="17"/>
    </row>
    <row r="10259" spans="3:3" x14ac:dyDescent="0.25">
      <c r="C10259" s="17"/>
    </row>
    <row r="10260" spans="3:3" x14ac:dyDescent="0.25">
      <c r="C10260" s="17"/>
    </row>
    <row r="10261" spans="3:3" x14ac:dyDescent="0.25">
      <c r="C10261" s="17"/>
    </row>
    <row r="10262" spans="3:3" x14ac:dyDescent="0.25">
      <c r="C10262" s="17"/>
    </row>
    <row r="10263" spans="3:3" x14ac:dyDescent="0.25">
      <c r="C10263" s="17"/>
    </row>
    <row r="10264" spans="3:3" x14ac:dyDescent="0.25">
      <c r="C10264" s="17"/>
    </row>
    <row r="10265" spans="3:3" x14ac:dyDescent="0.25">
      <c r="C10265" s="17"/>
    </row>
    <row r="10266" spans="3:3" x14ac:dyDescent="0.25">
      <c r="C10266" s="17"/>
    </row>
    <row r="10267" spans="3:3" x14ac:dyDescent="0.25">
      <c r="C10267" s="17"/>
    </row>
    <row r="10268" spans="3:3" x14ac:dyDescent="0.25">
      <c r="C10268" s="17"/>
    </row>
    <row r="10269" spans="3:3" x14ac:dyDescent="0.25">
      <c r="C10269" s="17"/>
    </row>
    <row r="10270" spans="3:3" x14ac:dyDescent="0.25">
      <c r="C10270" s="17"/>
    </row>
    <row r="10271" spans="3:3" x14ac:dyDescent="0.25">
      <c r="C10271" s="17"/>
    </row>
    <row r="10272" spans="3:3" x14ac:dyDescent="0.25">
      <c r="C10272" s="17"/>
    </row>
    <row r="10273" spans="3:3" x14ac:dyDescent="0.25">
      <c r="C10273" s="17"/>
    </row>
    <row r="10274" spans="3:3" x14ac:dyDescent="0.25">
      <c r="C10274" s="17"/>
    </row>
    <row r="10275" spans="3:3" x14ac:dyDescent="0.25">
      <c r="C10275" s="17"/>
    </row>
    <row r="10276" spans="3:3" x14ac:dyDescent="0.25">
      <c r="C10276" s="17"/>
    </row>
    <row r="10277" spans="3:3" x14ac:dyDescent="0.25">
      <c r="C10277" s="17"/>
    </row>
    <row r="10278" spans="3:3" x14ac:dyDescent="0.25">
      <c r="C10278" s="17"/>
    </row>
    <row r="10279" spans="3:3" x14ac:dyDescent="0.25">
      <c r="C10279" s="17"/>
    </row>
    <row r="10280" spans="3:3" x14ac:dyDescent="0.25">
      <c r="C10280" s="17"/>
    </row>
    <row r="10281" spans="3:3" x14ac:dyDescent="0.25">
      <c r="C10281" s="17"/>
    </row>
    <row r="10282" spans="3:3" x14ac:dyDescent="0.25">
      <c r="C10282" s="17"/>
    </row>
    <row r="10283" spans="3:3" x14ac:dyDescent="0.25">
      <c r="C10283" s="17"/>
    </row>
    <row r="10284" spans="3:3" x14ac:dyDescent="0.25">
      <c r="C10284" s="17"/>
    </row>
    <row r="10285" spans="3:3" x14ac:dyDescent="0.25">
      <c r="C10285" s="17"/>
    </row>
    <row r="10286" spans="3:3" x14ac:dyDescent="0.25">
      <c r="C10286" s="17"/>
    </row>
    <row r="10287" spans="3:3" x14ac:dyDescent="0.25">
      <c r="C10287" s="17"/>
    </row>
    <row r="10288" spans="3:3" x14ac:dyDescent="0.25">
      <c r="C10288" s="17"/>
    </row>
    <row r="10289" spans="3:3" x14ac:dyDescent="0.25">
      <c r="C10289" s="17"/>
    </row>
    <row r="10290" spans="3:3" x14ac:dyDescent="0.25">
      <c r="C10290" s="17"/>
    </row>
    <row r="10291" spans="3:3" x14ac:dyDescent="0.25">
      <c r="C10291" s="17"/>
    </row>
    <row r="10292" spans="3:3" x14ac:dyDescent="0.25">
      <c r="C10292" s="17"/>
    </row>
    <row r="10293" spans="3:3" x14ac:dyDescent="0.25">
      <c r="C10293" s="17"/>
    </row>
    <row r="10294" spans="3:3" x14ac:dyDescent="0.25">
      <c r="C10294" s="17"/>
    </row>
    <row r="10295" spans="3:3" x14ac:dyDescent="0.25">
      <c r="C10295" s="17"/>
    </row>
    <row r="10296" spans="3:3" x14ac:dyDescent="0.25">
      <c r="C10296" s="17"/>
    </row>
    <row r="10297" spans="3:3" x14ac:dyDescent="0.25">
      <c r="C10297" s="17"/>
    </row>
    <row r="10298" spans="3:3" x14ac:dyDescent="0.25">
      <c r="C10298" s="17"/>
    </row>
    <row r="10299" spans="3:3" x14ac:dyDescent="0.25">
      <c r="C10299" s="17"/>
    </row>
    <row r="10300" spans="3:3" x14ac:dyDescent="0.25">
      <c r="C10300" s="17"/>
    </row>
    <row r="10301" spans="3:3" x14ac:dyDescent="0.25">
      <c r="C10301" s="17"/>
    </row>
    <row r="10302" spans="3:3" x14ac:dyDescent="0.25">
      <c r="C10302" s="17"/>
    </row>
    <row r="10303" spans="3:3" x14ac:dyDescent="0.25">
      <c r="C10303" s="17"/>
    </row>
    <row r="10304" spans="3:3" x14ac:dyDescent="0.25">
      <c r="C10304" s="17"/>
    </row>
    <row r="10305" spans="3:3" x14ac:dyDescent="0.25">
      <c r="C10305" s="17"/>
    </row>
    <row r="10306" spans="3:3" x14ac:dyDescent="0.25">
      <c r="C10306" s="17"/>
    </row>
    <row r="10307" spans="3:3" x14ac:dyDescent="0.25">
      <c r="C10307" s="17"/>
    </row>
    <row r="10308" spans="3:3" x14ac:dyDescent="0.25">
      <c r="C10308" s="17"/>
    </row>
    <row r="10309" spans="3:3" x14ac:dyDescent="0.25">
      <c r="C10309" s="17"/>
    </row>
    <row r="10310" spans="3:3" x14ac:dyDescent="0.25">
      <c r="C10310" s="17"/>
    </row>
    <row r="10311" spans="3:3" x14ac:dyDescent="0.25">
      <c r="C10311" s="17"/>
    </row>
    <row r="10312" spans="3:3" x14ac:dyDescent="0.25">
      <c r="C10312" s="17"/>
    </row>
    <row r="10313" spans="3:3" x14ac:dyDescent="0.25">
      <c r="C10313" s="17"/>
    </row>
    <row r="10314" spans="3:3" x14ac:dyDescent="0.25">
      <c r="C10314" s="17"/>
    </row>
    <row r="10315" spans="3:3" x14ac:dyDescent="0.25">
      <c r="C10315" s="17"/>
    </row>
    <row r="10316" spans="3:3" x14ac:dyDescent="0.25">
      <c r="C10316" s="17"/>
    </row>
    <row r="10317" spans="3:3" x14ac:dyDescent="0.25">
      <c r="C10317" s="17"/>
    </row>
    <row r="10318" spans="3:3" x14ac:dyDescent="0.25">
      <c r="C10318" s="17"/>
    </row>
    <row r="10319" spans="3:3" x14ac:dyDescent="0.25">
      <c r="C10319" s="17"/>
    </row>
    <row r="10320" spans="3:3" x14ac:dyDescent="0.25">
      <c r="C10320" s="17"/>
    </row>
    <row r="10321" spans="3:3" x14ac:dyDescent="0.25">
      <c r="C10321" s="17"/>
    </row>
    <row r="10322" spans="3:3" x14ac:dyDescent="0.25">
      <c r="C10322" s="17"/>
    </row>
    <row r="10323" spans="3:3" x14ac:dyDescent="0.25">
      <c r="C10323" s="17"/>
    </row>
    <row r="10324" spans="3:3" x14ac:dyDescent="0.25">
      <c r="C10324" s="17"/>
    </row>
    <row r="10325" spans="3:3" x14ac:dyDescent="0.25">
      <c r="C10325" s="17"/>
    </row>
    <row r="10326" spans="3:3" x14ac:dyDescent="0.25">
      <c r="C10326" s="17"/>
    </row>
    <row r="10327" spans="3:3" x14ac:dyDescent="0.25">
      <c r="C10327" s="17"/>
    </row>
    <row r="10328" spans="3:3" x14ac:dyDescent="0.25">
      <c r="C10328" s="17"/>
    </row>
    <row r="10329" spans="3:3" x14ac:dyDescent="0.25">
      <c r="C10329" s="17"/>
    </row>
    <row r="10330" spans="3:3" x14ac:dyDescent="0.25">
      <c r="C10330" s="17"/>
    </row>
    <row r="10331" spans="3:3" x14ac:dyDescent="0.25">
      <c r="C10331" s="17"/>
    </row>
    <row r="10332" spans="3:3" x14ac:dyDescent="0.25">
      <c r="C10332" s="17"/>
    </row>
    <row r="10333" spans="3:3" x14ac:dyDescent="0.25">
      <c r="C10333" s="17"/>
    </row>
    <row r="10334" spans="3:3" x14ac:dyDescent="0.25">
      <c r="C10334" s="17"/>
    </row>
    <row r="10335" spans="3:3" x14ac:dyDescent="0.25">
      <c r="C10335" s="17"/>
    </row>
    <row r="10336" spans="3:3" x14ac:dyDescent="0.25">
      <c r="C10336" s="17"/>
    </row>
    <row r="10337" spans="3:3" x14ac:dyDescent="0.25">
      <c r="C10337" s="17"/>
    </row>
    <row r="10338" spans="3:3" x14ac:dyDescent="0.25">
      <c r="C10338" s="17"/>
    </row>
    <row r="10339" spans="3:3" x14ac:dyDescent="0.25">
      <c r="C10339" s="17"/>
    </row>
    <row r="10340" spans="3:3" x14ac:dyDescent="0.25">
      <c r="C10340" s="17"/>
    </row>
    <row r="10341" spans="3:3" x14ac:dyDescent="0.25">
      <c r="C10341" s="17"/>
    </row>
    <row r="10342" spans="3:3" x14ac:dyDescent="0.25">
      <c r="C10342" s="17"/>
    </row>
    <row r="10343" spans="3:3" x14ac:dyDescent="0.25">
      <c r="C10343" s="17"/>
    </row>
    <row r="10344" spans="3:3" x14ac:dyDescent="0.25">
      <c r="C10344" s="17"/>
    </row>
    <row r="10345" spans="3:3" x14ac:dyDescent="0.25">
      <c r="C10345" s="17"/>
    </row>
    <row r="10346" spans="3:3" x14ac:dyDescent="0.25">
      <c r="C10346" s="17"/>
    </row>
    <row r="10347" spans="3:3" x14ac:dyDescent="0.25">
      <c r="C10347" s="17"/>
    </row>
    <row r="10348" spans="3:3" x14ac:dyDescent="0.25">
      <c r="C10348" s="17"/>
    </row>
    <row r="10349" spans="3:3" x14ac:dyDescent="0.25">
      <c r="C10349" s="17"/>
    </row>
    <row r="10350" spans="3:3" x14ac:dyDescent="0.25">
      <c r="C10350" s="17"/>
    </row>
    <row r="10351" spans="3:3" x14ac:dyDescent="0.25">
      <c r="C10351" s="17"/>
    </row>
    <row r="10352" spans="3:3" x14ac:dyDescent="0.25">
      <c r="C10352" s="17"/>
    </row>
    <row r="10353" spans="3:3" x14ac:dyDescent="0.25">
      <c r="C10353" s="17"/>
    </row>
    <row r="10354" spans="3:3" x14ac:dyDescent="0.25">
      <c r="C10354" s="17"/>
    </row>
    <row r="10355" spans="3:3" x14ac:dyDescent="0.25">
      <c r="C10355" s="17"/>
    </row>
    <row r="10356" spans="3:3" x14ac:dyDescent="0.25">
      <c r="C10356" s="17"/>
    </row>
    <row r="10357" spans="3:3" x14ac:dyDescent="0.25">
      <c r="C10357" s="17"/>
    </row>
    <row r="10358" spans="3:3" x14ac:dyDescent="0.25">
      <c r="C10358" s="17"/>
    </row>
    <row r="10359" spans="3:3" x14ac:dyDescent="0.25">
      <c r="C10359" s="17"/>
    </row>
    <row r="10360" spans="3:3" x14ac:dyDescent="0.25">
      <c r="C10360" s="17"/>
    </row>
    <row r="10361" spans="3:3" x14ac:dyDescent="0.25">
      <c r="C10361" s="17"/>
    </row>
    <row r="10362" spans="3:3" x14ac:dyDescent="0.25">
      <c r="C10362" s="17"/>
    </row>
    <row r="10363" spans="3:3" x14ac:dyDescent="0.25">
      <c r="C10363" s="17"/>
    </row>
    <row r="10364" spans="3:3" x14ac:dyDescent="0.25">
      <c r="C10364" s="17"/>
    </row>
    <row r="10365" spans="3:3" x14ac:dyDescent="0.25">
      <c r="C10365" s="17"/>
    </row>
    <row r="10366" spans="3:3" x14ac:dyDescent="0.25">
      <c r="C10366" s="17"/>
    </row>
    <row r="10367" spans="3:3" x14ac:dyDescent="0.25">
      <c r="C10367" s="17"/>
    </row>
    <row r="10368" spans="3:3" x14ac:dyDescent="0.25">
      <c r="C10368" s="17"/>
    </row>
    <row r="10369" spans="3:3" x14ac:dyDescent="0.25">
      <c r="C10369" s="17"/>
    </row>
    <row r="10370" spans="3:3" x14ac:dyDescent="0.25">
      <c r="C10370" s="17"/>
    </row>
    <row r="10371" spans="3:3" x14ac:dyDescent="0.25">
      <c r="C10371" s="17"/>
    </row>
    <row r="10372" spans="3:3" x14ac:dyDescent="0.25">
      <c r="C10372" s="17"/>
    </row>
    <row r="10373" spans="3:3" x14ac:dyDescent="0.25">
      <c r="C10373" s="17"/>
    </row>
    <row r="10374" spans="3:3" x14ac:dyDescent="0.25">
      <c r="C10374" s="17"/>
    </row>
    <row r="10375" spans="3:3" x14ac:dyDescent="0.25">
      <c r="C10375" s="17"/>
    </row>
    <row r="10376" spans="3:3" x14ac:dyDescent="0.25">
      <c r="C10376" s="17"/>
    </row>
    <row r="10377" spans="3:3" x14ac:dyDescent="0.25">
      <c r="C10377" s="17"/>
    </row>
    <row r="10378" spans="3:3" x14ac:dyDescent="0.25">
      <c r="C10378" s="17"/>
    </row>
    <row r="10379" spans="3:3" x14ac:dyDescent="0.25">
      <c r="C10379" s="17"/>
    </row>
    <row r="10380" spans="3:3" x14ac:dyDescent="0.25">
      <c r="C10380" s="17"/>
    </row>
    <row r="10381" spans="3:3" x14ac:dyDescent="0.25">
      <c r="C10381" s="17"/>
    </row>
    <row r="10382" spans="3:3" x14ac:dyDescent="0.25">
      <c r="C10382" s="17"/>
    </row>
    <row r="10383" spans="3:3" x14ac:dyDescent="0.25">
      <c r="C10383" s="17"/>
    </row>
    <row r="10384" spans="3:3" x14ac:dyDescent="0.25">
      <c r="C10384" s="17"/>
    </row>
    <row r="10385" spans="3:3" x14ac:dyDescent="0.25">
      <c r="C10385" s="17"/>
    </row>
    <row r="10386" spans="3:3" x14ac:dyDescent="0.25">
      <c r="C10386" s="17"/>
    </row>
    <row r="10387" spans="3:3" x14ac:dyDescent="0.25">
      <c r="C10387" s="17"/>
    </row>
    <row r="10388" spans="3:3" x14ac:dyDescent="0.25">
      <c r="C10388" s="17"/>
    </row>
    <row r="10389" spans="3:3" x14ac:dyDescent="0.25">
      <c r="C10389" s="17"/>
    </row>
    <row r="10390" spans="3:3" x14ac:dyDescent="0.25">
      <c r="C10390" s="17"/>
    </row>
    <row r="10391" spans="3:3" x14ac:dyDescent="0.25">
      <c r="C10391" s="17"/>
    </row>
    <row r="10392" spans="3:3" x14ac:dyDescent="0.25">
      <c r="C10392" s="17"/>
    </row>
    <row r="10393" spans="3:3" x14ac:dyDescent="0.25">
      <c r="C10393" s="17"/>
    </row>
    <row r="10394" spans="3:3" x14ac:dyDescent="0.25">
      <c r="C10394" s="17"/>
    </row>
    <row r="10395" spans="3:3" x14ac:dyDescent="0.25">
      <c r="C10395" s="17"/>
    </row>
    <row r="10396" spans="3:3" x14ac:dyDescent="0.25">
      <c r="C10396" s="17"/>
    </row>
    <row r="10397" spans="3:3" x14ac:dyDescent="0.25">
      <c r="C10397" s="17"/>
    </row>
    <row r="10398" spans="3:3" x14ac:dyDescent="0.25">
      <c r="C10398" s="17"/>
    </row>
    <row r="10399" spans="3:3" x14ac:dyDescent="0.25">
      <c r="C10399" s="17"/>
    </row>
    <row r="10400" spans="3:3" x14ac:dyDescent="0.25">
      <c r="C10400" s="17"/>
    </row>
    <row r="10401" spans="3:3" x14ac:dyDescent="0.25">
      <c r="C10401" s="17"/>
    </row>
    <row r="10402" spans="3:3" x14ac:dyDescent="0.25">
      <c r="C10402" s="17"/>
    </row>
    <row r="10403" spans="3:3" x14ac:dyDescent="0.25">
      <c r="C10403" s="17"/>
    </row>
    <row r="10404" spans="3:3" x14ac:dyDescent="0.25">
      <c r="C10404" s="17"/>
    </row>
    <row r="10405" spans="3:3" x14ac:dyDescent="0.25">
      <c r="C10405" s="17"/>
    </row>
    <row r="10406" spans="3:3" x14ac:dyDescent="0.25">
      <c r="C10406" s="17"/>
    </row>
    <row r="10407" spans="3:3" x14ac:dyDescent="0.25">
      <c r="C10407" s="17"/>
    </row>
    <row r="10408" spans="3:3" x14ac:dyDescent="0.25">
      <c r="C10408" s="17"/>
    </row>
    <row r="10409" spans="3:3" x14ac:dyDescent="0.25">
      <c r="C10409" s="17"/>
    </row>
    <row r="10410" spans="3:3" x14ac:dyDescent="0.25">
      <c r="C10410" s="17"/>
    </row>
    <row r="10411" spans="3:3" x14ac:dyDescent="0.25">
      <c r="C10411" s="17"/>
    </row>
    <row r="10412" spans="3:3" x14ac:dyDescent="0.25">
      <c r="C10412" s="17"/>
    </row>
    <row r="10413" spans="3:3" x14ac:dyDescent="0.25">
      <c r="C10413" s="17"/>
    </row>
    <row r="10414" spans="3:3" x14ac:dyDescent="0.25">
      <c r="C10414" s="17"/>
    </row>
    <row r="10415" spans="3:3" x14ac:dyDescent="0.25">
      <c r="C10415" s="17"/>
    </row>
    <row r="10416" spans="3:3" x14ac:dyDescent="0.25">
      <c r="C10416" s="17"/>
    </row>
    <row r="10417" spans="3:3" x14ac:dyDescent="0.25">
      <c r="C10417" s="17"/>
    </row>
    <row r="10418" spans="3:3" x14ac:dyDescent="0.25">
      <c r="C10418" s="17"/>
    </row>
    <row r="10419" spans="3:3" x14ac:dyDescent="0.25">
      <c r="C10419" s="17"/>
    </row>
    <row r="10420" spans="3:3" x14ac:dyDescent="0.25">
      <c r="C10420" s="17"/>
    </row>
    <row r="10421" spans="3:3" x14ac:dyDescent="0.25">
      <c r="C10421" s="17"/>
    </row>
    <row r="10422" spans="3:3" x14ac:dyDescent="0.25">
      <c r="C10422" s="17"/>
    </row>
    <row r="10423" spans="3:3" x14ac:dyDescent="0.25">
      <c r="C10423" s="17"/>
    </row>
    <row r="10424" spans="3:3" x14ac:dyDescent="0.25">
      <c r="C10424" s="17"/>
    </row>
    <row r="10425" spans="3:3" x14ac:dyDescent="0.25">
      <c r="C10425" s="17"/>
    </row>
    <row r="10426" spans="3:3" x14ac:dyDescent="0.25">
      <c r="C10426" s="17"/>
    </row>
    <row r="10427" spans="3:3" x14ac:dyDescent="0.25">
      <c r="C10427" s="17"/>
    </row>
    <row r="10428" spans="3:3" x14ac:dyDescent="0.25">
      <c r="C10428" s="17"/>
    </row>
    <row r="10429" spans="3:3" x14ac:dyDescent="0.25">
      <c r="C10429" s="17"/>
    </row>
    <row r="10430" spans="3:3" x14ac:dyDescent="0.25">
      <c r="C10430" s="17"/>
    </row>
    <row r="10431" spans="3:3" x14ac:dyDescent="0.25">
      <c r="C10431" s="17"/>
    </row>
    <row r="10432" spans="3:3" x14ac:dyDescent="0.25">
      <c r="C10432" s="17"/>
    </row>
    <row r="10433" spans="3:3" x14ac:dyDescent="0.25">
      <c r="C10433" s="17"/>
    </row>
    <row r="10434" spans="3:3" x14ac:dyDescent="0.25">
      <c r="C10434" s="17"/>
    </row>
    <row r="10435" spans="3:3" x14ac:dyDescent="0.25">
      <c r="C10435" s="17"/>
    </row>
    <row r="10436" spans="3:3" x14ac:dyDescent="0.25">
      <c r="C10436" s="17"/>
    </row>
    <row r="10437" spans="3:3" x14ac:dyDescent="0.25">
      <c r="C10437" s="17"/>
    </row>
    <row r="10438" spans="3:3" x14ac:dyDescent="0.25">
      <c r="C10438" s="17"/>
    </row>
    <row r="10439" spans="3:3" x14ac:dyDescent="0.25">
      <c r="C10439" s="17"/>
    </row>
    <row r="10440" spans="3:3" x14ac:dyDescent="0.25">
      <c r="C10440" s="17"/>
    </row>
    <row r="10441" spans="3:3" x14ac:dyDescent="0.25">
      <c r="C10441" s="17"/>
    </row>
    <row r="10442" spans="3:3" x14ac:dyDescent="0.25">
      <c r="C10442" s="17"/>
    </row>
    <row r="10443" spans="3:3" x14ac:dyDescent="0.25">
      <c r="C10443" s="17"/>
    </row>
    <row r="10444" spans="3:3" x14ac:dyDescent="0.25">
      <c r="C10444" s="17"/>
    </row>
    <row r="10445" spans="3:3" x14ac:dyDescent="0.25">
      <c r="C10445" s="17"/>
    </row>
    <row r="10446" spans="3:3" x14ac:dyDescent="0.25">
      <c r="C10446" s="17"/>
    </row>
    <row r="10447" spans="3:3" x14ac:dyDescent="0.25">
      <c r="C10447" s="17"/>
    </row>
    <row r="10448" spans="3:3" x14ac:dyDescent="0.25">
      <c r="C10448" s="17"/>
    </row>
    <row r="10449" spans="3:3" x14ac:dyDescent="0.25">
      <c r="C10449" s="17"/>
    </row>
    <row r="10450" spans="3:3" x14ac:dyDescent="0.25">
      <c r="C10450" s="17"/>
    </row>
    <row r="10451" spans="3:3" x14ac:dyDescent="0.25">
      <c r="C10451" s="17"/>
    </row>
    <row r="10452" spans="3:3" x14ac:dyDescent="0.25">
      <c r="C10452" s="17"/>
    </row>
    <row r="10453" spans="3:3" x14ac:dyDescent="0.25">
      <c r="C10453" s="17"/>
    </row>
    <row r="10454" spans="3:3" x14ac:dyDescent="0.25">
      <c r="C10454" s="17"/>
    </row>
    <row r="10455" spans="3:3" x14ac:dyDescent="0.25">
      <c r="C10455" s="17"/>
    </row>
    <row r="10456" spans="3:3" x14ac:dyDescent="0.25">
      <c r="C10456" s="17"/>
    </row>
    <row r="10457" spans="3:3" x14ac:dyDescent="0.25">
      <c r="C10457" s="17"/>
    </row>
    <row r="10458" spans="3:3" x14ac:dyDescent="0.25">
      <c r="C10458" s="17"/>
    </row>
    <row r="10459" spans="3:3" x14ac:dyDescent="0.25">
      <c r="C10459" s="17"/>
    </row>
    <row r="10460" spans="3:3" x14ac:dyDescent="0.25">
      <c r="C10460" s="17"/>
    </row>
    <row r="10461" spans="3:3" x14ac:dyDescent="0.25">
      <c r="C10461" s="17"/>
    </row>
    <row r="10462" spans="3:3" x14ac:dyDescent="0.25">
      <c r="C10462" s="17"/>
    </row>
    <row r="10463" spans="3:3" x14ac:dyDescent="0.25">
      <c r="C10463" s="17"/>
    </row>
    <row r="10464" spans="3:3" x14ac:dyDescent="0.25">
      <c r="C10464" s="17"/>
    </row>
    <row r="10465" spans="3:3" x14ac:dyDescent="0.25">
      <c r="C10465" s="17"/>
    </row>
    <row r="10466" spans="3:3" x14ac:dyDescent="0.25">
      <c r="C10466" s="17"/>
    </row>
    <row r="10467" spans="3:3" x14ac:dyDescent="0.25">
      <c r="C10467" s="17"/>
    </row>
    <row r="10468" spans="3:3" x14ac:dyDescent="0.25">
      <c r="C10468" s="17"/>
    </row>
    <row r="10469" spans="3:3" x14ac:dyDescent="0.25">
      <c r="C10469" s="17"/>
    </row>
    <row r="10470" spans="3:3" x14ac:dyDescent="0.25">
      <c r="C10470" s="17"/>
    </row>
    <row r="10471" spans="3:3" x14ac:dyDescent="0.25">
      <c r="C10471" s="17"/>
    </row>
    <row r="10472" spans="3:3" x14ac:dyDescent="0.25">
      <c r="C10472" s="17"/>
    </row>
    <row r="10473" spans="3:3" x14ac:dyDescent="0.25">
      <c r="C10473" s="17"/>
    </row>
    <row r="10474" spans="3:3" x14ac:dyDescent="0.25">
      <c r="C10474" s="17"/>
    </row>
    <row r="10475" spans="3:3" x14ac:dyDescent="0.25">
      <c r="C10475" s="17"/>
    </row>
    <row r="10476" spans="3:3" x14ac:dyDescent="0.25">
      <c r="C10476" s="17"/>
    </row>
    <row r="10477" spans="3:3" x14ac:dyDescent="0.25">
      <c r="C10477" s="17"/>
    </row>
    <row r="10478" spans="3:3" x14ac:dyDescent="0.25">
      <c r="C10478" s="17"/>
    </row>
    <row r="10479" spans="3:3" x14ac:dyDescent="0.25">
      <c r="C10479" s="17"/>
    </row>
    <row r="10480" spans="3:3" x14ac:dyDescent="0.25">
      <c r="C10480" s="17"/>
    </row>
    <row r="10481" spans="3:3" x14ac:dyDescent="0.25">
      <c r="C10481" s="17"/>
    </row>
    <row r="10482" spans="3:3" x14ac:dyDescent="0.25">
      <c r="C10482" s="17"/>
    </row>
    <row r="10483" spans="3:3" x14ac:dyDescent="0.25">
      <c r="C10483" s="17"/>
    </row>
    <row r="10484" spans="3:3" x14ac:dyDescent="0.25">
      <c r="C10484" s="17"/>
    </row>
    <row r="10485" spans="3:3" x14ac:dyDescent="0.25">
      <c r="C10485" s="17"/>
    </row>
    <row r="10486" spans="3:3" x14ac:dyDescent="0.25">
      <c r="C10486" s="17"/>
    </row>
    <row r="10487" spans="3:3" x14ac:dyDescent="0.25">
      <c r="C10487" s="17"/>
    </row>
    <row r="10488" spans="3:3" x14ac:dyDescent="0.25">
      <c r="C10488" s="17"/>
    </row>
    <row r="10489" spans="3:3" x14ac:dyDescent="0.25">
      <c r="C10489" s="17"/>
    </row>
    <row r="10490" spans="3:3" x14ac:dyDescent="0.25">
      <c r="C10490" s="17"/>
    </row>
    <row r="10491" spans="3:3" x14ac:dyDescent="0.25">
      <c r="C10491" s="17"/>
    </row>
    <row r="10492" spans="3:3" x14ac:dyDescent="0.25">
      <c r="C10492" s="17"/>
    </row>
    <row r="10493" spans="3:3" x14ac:dyDescent="0.25">
      <c r="C10493" s="17"/>
    </row>
    <row r="10494" spans="3:3" x14ac:dyDescent="0.25">
      <c r="C10494" s="17"/>
    </row>
    <row r="10495" spans="3:3" x14ac:dyDescent="0.25">
      <c r="C10495" s="17"/>
    </row>
    <row r="10496" spans="3:3" x14ac:dyDescent="0.25">
      <c r="C10496" s="17"/>
    </row>
    <row r="10497" spans="3:3" x14ac:dyDescent="0.25">
      <c r="C10497" s="17"/>
    </row>
    <row r="10498" spans="3:3" x14ac:dyDescent="0.25">
      <c r="C10498" s="17"/>
    </row>
    <row r="10499" spans="3:3" x14ac:dyDescent="0.25">
      <c r="C10499" s="17"/>
    </row>
    <row r="10500" spans="3:3" x14ac:dyDescent="0.25">
      <c r="C10500" s="17"/>
    </row>
    <row r="10501" spans="3:3" x14ac:dyDescent="0.25">
      <c r="C10501" s="17"/>
    </row>
    <row r="10502" spans="3:3" x14ac:dyDescent="0.25">
      <c r="C10502" s="17"/>
    </row>
    <row r="10503" spans="3:3" x14ac:dyDescent="0.25">
      <c r="C10503" s="17"/>
    </row>
    <row r="10504" spans="3:3" x14ac:dyDescent="0.25">
      <c r="C10504" s="17"/>
    </row>
    <row r="10505" spans="3:3" x14ac:dyDescent="0.25">
      <c r="C10505" s="17"/>
    </row>
    <row r="10506" spans="3:3" x14ac:dyDescent="0.25">
      <c r="C10506" s="17"/>
    </row>
    <row r="10507" spans="3:3" x14ac:dyDescent="0.25">
      <c r="C10507" s="17"/>
    </row>
    <row r="10508" spans="3:3" x14ac:dyDescent="0.25">
      <c r="C10508" s="17"/>
    </row>
    <row r="10509" spans="3:3" x14ac:dyDescent="0.25">
      <c r="C10509" s="17"/>
    </row>
    <row r="10510" spans="3:3" x14ac:dyDescent="0.25">
      <c r="C10510" s="17"/>
    </row>
    <row r="10511" spans="3:3" x14ac:dyDescent="0.25">
      <c r="C10511" s="17"/>
    </row>
    <row r="10512" spans="3:3" x14ac:dyDescent="0.25">
      <c r="C10512" s="17"/>
    </row>
    <row r="10513" spans="3:3" x14ac:dyDescent="0.25">
      <c r="C10513" s="17"/>
    </row>
    <row r="10514" spans="3:3" x14ac:dyDescent="0.25">
      <c r="C10514" s="17"/>
    </row>
    <row r="10515" spans="3:3" x14ac:dyDescent="0.25">
      <c r="C10515" s="17"/>
    </row>
    <row r="10516" spans="3:3" x14ac:dyDescent="0.25">
      <c r="C10516" s="17"/>
    </row>
    <row r="10517" spans="3:3" x14ac:dyDescent="0.25">
      <c r="C10517" s="17"/>
    </row>
    <row r="10518" spans="3:3" x14ac:dyDescent="0.25">
      <c r="C10518" s="17"/>
    </row>
    <row r="10519" spans="3:3" x14ac:dyDescent="0.25">
      <c r="C10519" s="17"/>
    </row>
    <row r="10520" spans="3:3" x14ac:dyDescent="0.25">
      <c r="C10520" s="17"/>
    </row>
    <row r="10521" spans="3:3" x14ac:dyDescent="0.25">
      <c r="C10521" s="17"/>
    </row>
    <row r="10522" spans="3:3" x14ac:dyDescent="0.25">
      <c r="C10522" s="17"/>
    </row>
    <row r="10523" spans="3:3" x14ac:dyDescent="0.25">
      <c r="C10523" s="17"/>
    </row>
    <row r="10524" spans="3:3" x14ac:dyDescent="0.25">
      <c r="C10524" s="17"/>
    </row>
    <row r="10525" spans="3:3" x14ac:dyDescent="0.25">
      <c r="C10525" s="17"/>
    </row>
    <row r="10526" spans="3:3" x14ac:dyDescent="0.25">
      <c r="C10526" s="17"/>
    </row>
    <row r="10527" spans="3:3" x14ac:dyDescent="0.25">
      <c r="C10527" s="17"/>
    </row>
    <row r="10528" spans="3:3" x14ac:dyDescent="0.25">
      <c r="C10528" s="17"/>
    </row>
    <row r="10529" spans="3:3" x14ac:dyDescent="0.25">
      <c r="C10529" s="17"/>
    </row>
    <row r="10530" spans="3:3" x14ac:dyDescent="0.25">
      <c r="C10530" s="17"/>
    </row>
    <row r="10531" spans="3:3" x14ac:dyDescent="0.25">
      <c r="C10531" s="17"/>
    </row>
    <row r="10532" spans="3:3" x14ac:dyDescent="0.25">
      <c r="C10532" s="17"/>
    </row>
    <row r="10533" spans="3:3" x14ac:dyDescent="0.25">
      <c r="C10533" s="17"/>
    </row>
    <row r="10534" spans="3:3" x14ac:dyDescent="0.25">
      <c r="C10534" s="17"/>
    </row>
    <row r="10535" spans="3:3" x14ac:dyDescent="0.25">
      <c r="C10535" s="17"/>
    </row>
    <row r="10536" spans="3:3" x14ac:dyDescent="0.25">
      <c r="C10536" s="17"/>
    </row>
    <row r="10537" spans="3:3" x14ac:dyDescent="0.25">
      <c r="C10537" s="17"/>
    </row>
    <row r="10538" spans="3:3" x14ac:dyDescent="0.25">
      <c r="C10538" s="17"/>
    </row>
    <row r="10539" spans="3:3" x14ac:dyDescent="0.25">
      <c r="C10539" s="17"/>
    </row>
    <row r="10540" spans="3:3" x14ac:dyDescent="0.25">
      <c r="C10540" s="17"/>
    </row>
    <row r="10541" spans="3:3" x14ac:dyDescent="0.25">
      <c r="C10541" s="17"/>
    </row>
    <row r="10542" spans="3:3" x14ac:dyDescent="0.25">
      <c r="C10542" s="17"/>
    </row>
    <row r="10543" spans="3:3" x14ac:dyDescent="0.25">
      <c r="C10543" s="17"/>
    </row>
    <row r="10544" spans="3:3" x14ac:dyDescent="0.25">
      <c r="C10544" s="17"/>
    </row>
    <row r="10545" spans="3:3" x14ac:dyDescent="0.25">
      <c r="C10545" s="17"/>
    </row>
    <row r="10546" spans="3:3" x14ac:dyDescent="0.25">
      <c r="C10546" s="17"/>
    </row>
    <row r="10547" spans="3:3" x14ac:dyDescent="0.25">
      <c r="C10547" s="17"/>
    </row>
    <row r="10548" spans="3:3" x14ac:dyDescent="0.25">
      <c r="C10548" s="17"/>
    </row>
    <row r="10549" spans="3:3" x14ac:dyDescent="0.25">
      <c r="C10549" s="17"/>
    </row>
    <row r="10550" spans="3:3" x14ac:dyDescent="0.25">
      <c r="C10550" s="17"/>
    </row>
    <row r="10551" spans="3:3" x14ac:dyDescent="0.25">
      <c r="C10551" s="17"/>
    </row>
    <row r="10552" spans="3:3" x14ac:dyDescent="0.25">
      <c r="C10552" s="17"/>
    </row>
    <row r="10553" spans="3:3" x14ac:dyDescent="0.25">
      <c r="C10553" s="17"/>
    </row>
    <row r="10554" spans="3:3" x14ac:dyDescent="0.25">
      <c r="C10554" s="17"/>
    </row>
    <row r="10555" spans="3:3" x14ac:dyDescent="0.25">
      <c r="C10555" s="17"/>
    </row>
    <row r="10556" spans="3:3" x14ac:dyDescent="0.25">
      <c r="C10556" s="17"/>
    </row>
    <row r="10557" spans="3:3" x14ac:dyDescent="0.25">
      <c r="C10557" s="17"/>
    </row>
    <row r="10558" spans="3:3" x14ac:dyDescent="0.25">
      <c r="C10558" s="17"/>
    </row>
    <row r="10559" spans="3:3" x14ac:dyDescent="0.25">
      <c r="C10559" s="17"/>
    </row>
    <row r="10560" spans="3:3" x14ac:dyDescent="0.25">
      <c r="C10560" s="17"/>
    </row>
    <row r="10561" spans="3:3" x14ac:dyDescent="0.25">
      <c r="C10561" s="17"/>
    </row>
    <row r="10562" spans="3:3" x14ac:dyDescent="0.25">
      <c r="C10562" s="17"/>
    </row>
    <row r="10563" spans="3:3" x14ac:dyDescent="0.25">
      <c r="C10563" s="17"/>
    </row>
    <row r="10564" spans="3:3" x14ac:dyDescent="0.25">
      <c r="C10564" s="17"/>
    </row>
    <row r="10565" spans="3:3" x14ac:dyDescent="0.25">
      <c r="C10565" s="17"/>
    </row>
    <row r="10566" spans="3:3" x14ac:dyDescent="0.25">
      <c r="C10566" s="17"/>
    </row>
    <row r="10567" spans="3:3" x14ac:dyDescent="0.25">
      <c r="C10567" s="17"/>
    </row>
    <row r="10568" spans="3:3" x14ac:dyDescent="0.25">
      <c r="C10568" s="17"/>
    </row>
    <row r="10569" spans="3:3" x14ac:dyDescent="0.25">
      <c r="C10569" s="17"/>
    </row>
    <row r="10570" spans="3:3" x14ac:dyDescent="0.25">
      <c r="C10570" s="17"/>
    </row>
    <row r="10571" spans="3:3" x14ac:dyDescent="0.25">
      <c r="C10571" s="17"/>
    </row>
    <row r="10572" spans="3:3" x14ac:dyDescent="0.25">
      <c r="C10572" s="17"/>
    </row>
    <row r="10573" spans="3:3" x14ac:dyDescent="0.25">
      <c r="C10573" s="17"/>
    </row>
    <row r="10574" spans="3:3" x14ac:dyDescent="0.25">
      <c r="C10574" s="17"/>
    </row>
    <row r="10575" spans="3:3" x14ac:dyDescent="0.25">
      <c r="C10575" s="17"/>
    </row>
    <row r="10576" spans="3:3" x14ac:dyDescent="0.25">
      <c r="C10576" s="17"/>
    </row>
    <row r="10577" spans="3:3" x14ac:dyDescent="0.25">
      <c r="C10577" s="17"/>
    </row>
    <row r="10578" spans="3:3" x14ac:dyDescent="0.25">
      <c r="C10578" s="17"/>
    </row>
    <row r="10579" spans="3:3" x14ac:dyDescent="0.25">
      <c r="C10579" s="17"/>
    </row>
    <row r="10580" spans="3:3" x14ac:dyDescent="0.25">
      <c r="C10580" s="17"/>
    </row>
    <row r="10581" spans="3:3" x14ac:dyDescent="0.25">
      <c r="C10581" s="17"/>
    </row>
    <row r="10582" spans="3:3" x14ac:dyDescent="0.25">
      <c r="C10582" s="17"/>
    </row>
    <row r="10583" spans="3:3" x14ac:dyDescent="0.25">
      <c r="C10583" s="17"/>
    </row>
    <row r="10584" spans="3:3" x14ac:dyDescent="0.25">
      <c r="C10584" s="17"/>
    </row>
    <row r="10585" spans="3:3" x14ac:dyDescent="0.25">
      <c r="C10585" s="17"/>
    </row>
    <row r="10586" spans="3:3" x14ac:dyDescent="0.25">
      <c r="C10586" s="17"/>
    </row>
    <row r="10587" spans="3:3" x14ac:dyDescent="0.25">
      <c r="C10587" s="17"/>
    </row>
    <row r="10588" spans="3:3" x14ac:dyDescent="0.25">
      <c r="C10588" s="17"/>
    </row>
    <row r="10589" spans="3:3" x14ac:dyDescent="0.25">
      <c r="C10589" s="17"/>
    </row>
    <row r="10590" spans="3:3" x14ac:dyDescent="0.25">
      <c r="C10590" s="17"/>
    </row>
    <row r="10591" spans="3:3" x14ac:dyDescent="0.25">
      <c r="C10591" s="17"/>
    </row>
    <row r="10592" spans="3:3" x14ac:dyDescent="0.25">
      <c r="C10592" s="17"/>
    </row>
    <row r="10593" spans="3:3" x14ac:dyDescent="0.25">
      <c r="C10593" s="17"/>
    </row>
    <row r="10594" spans="3:3" x14ac:dyDescent="0.25">
      <c r="C10594" s="17"/>
    </row>
    <row r="10595" spans="3:3" x14ac:dyDescent="0.25">
      <c r="C10595" s="17"/>
    </row>
    <row r="10596" spans="3:3" x14ac:dyDescent="0.25">
      <c r="C10596" s="17"/>
    </row>
    <row r="10597" spans="3:3" x14ac:dyDescent="0.25">
      <c r="C10597" s="17"/>
    </row>
    <row r="10598" spans="3:3" x14ac:dyDescent="0.25">
      <c r="C10598" s="17"/>
    </row>
    <row r="10599" spans="3:3" x14ac:dyDescent="0.25">
      <c r="C10599" s="17"/>
    </row>
    <row r="10600" spans="3:3" x14ac:dyDescent="0.25">
      <c r="C10600" s="17"/>
    </row>
    <row r="10601" spans="3:3" x14ac:dyDescent="0.25">
      <c r="C10601" s="17"/>
    </row>
    <row r="10602" spans="3:3" x14ac:dyDescent="0.25">
      <c r="C10602" s="17"/>
    </row>
    <row r="10603" spans="3:3" x14ac:dyDescent="0.25">
      <c r="C10603" s="17"/>
    </row>
    <row r="10604" spans="3:3" x14ac:dyDescent="0.25">
      <c r="C10604" s="17"/>
    </row>
    <row r="10605" spans="3:3" x14ac:dyDescent="0.25">
      <c r="C10605" s="17"/>
    </row>
    <row r="10606" spans="3:3" x14ac:dyDescent="0.25">
      <c r="C10606" s="17"/>
    </row>
    <row r="10607" spans="3:3" x14ac:dyDescent="0.25">
      <c r="C10607" s="17"/>
    </row>
    <row r="10608" spans="3:3" x14ac:dyDescent="0.25">
      <c r="C10608" s="17"/>
    </row>
    <row r="10609" spans="3:3" x14ac:dyDescent="0.25">
      <c r="C10609" s="17"/>
    </row>
    <row r="10610" spans="3:3" x14ac:dyDescent="0.25">
      <c r="C10610" s="17"/>
    </row>
    <row r="10611" spans="3:3" x14ac:dyDescent="0.25">
      <c r="C10611" s="17"/>
    </row>
    <row r="10612" spans="3:3" x14ac:dyDescent="0.25">
      <c r="C10612" s="17"/>
    </row>
    <row r="10613" spans="3:3" x14ac:dyDescent="0.25">
      <c r="C10613" s="17"/>
    </row>
    <row r="10614" spans="3:3" x14ac:dyDescent="0.25">
      <c r="C10614" s="17"/>
    </row>
    <row r="10615" spans="3:3" x14ac:dyDescent="0.25">
      <c r="C10615" s="17"/>
    </row>
    <row r="10616" spans="3:3" x14ac:dyDescent="0.25">
      <c r="C10616" s="17"/>
    </row>
    <row r="10617" spans="3:3" x14ac:dyDescent="0.25">
      <c r="C10617" s="17"/>
    </row>
    <row r="10618" spans="3:3" x14ac:dyDescent="0.25">
      <c r="C10618" s="17"/>
    </row>
    <row r="10619" spans="3:3" x14ac:dyDescent="0.25">
      <c r="C10619" s="17"/>
    </row>
    <row r="10620" spans="3:3" x14ac:dyDescent="0.25">
      <c r="C10620" s="17"/>
    </row>
    <row r="10621" spans="3:3" x14ac:dyDescent="0.25">
      <c r="C10621" s="17"/>
    </row>
    <row r="10622" spans="3:3" x14ac:dyDescent="0.25">
      <c r="C10622" s="17"/>
    </row>
    <row r="10623" spans="3:3" x14ac:dyDescent="0.25">
      <c r="C10623" s="17"/>
    </row>
    <row r="10624" spans="3:3" x14ac:dyDescent="0.25">
      <c r="C10624" s="17"/>
    </row>
    <row r="10625" spans="3:3" x14ac:dyDescent="0.25">
      <c r="C10625" s="17"/>
    </row>
    <row r="10626" spans="3:3" x14ac:dyDescent="0.25">
      <c r="C10626" s="17"/>
    </row>
    <row r="10627" spans="3:3" x14ac:dyDescent="0.25">
      <c r="C10627" s="17"/>
    </row>
    <row r="10628" spans="3:3" x14ac:dyDescent="0.25">
      <c r="C10628" s="17"/>
    </row>
    <row r="10629" spans="3:3" x14ac:dyDescent="0.25">
      <c r="C10629" s="17"/>
    </row>
    <row r="10630" spans="3:3" x14ac:dyDescent="0.25">
      <c r="C10630" s="17"/>
    </row>
    <row r="10631" spans="3:3" x14ac:dyDescent="0.25">
      <c r="C10631" s="17"/>
    </row>
    <row r="10632" spans="3:3" x14ac:dyDescent="0.25">
      <c r="C10632" s="17"/>
    </row>
    <row r="10633" spans="3:3" x14ac:dyDescent="0.25">
      <c r="C10633" s="17"/>
    </row>
    <row r="10634" spans="3:3" x14ac:dyDescent="0.25">
      <c r="C10634" s="17"/>
    </row>
    <row r="10635" spans="3:3" x14ac:dyDescent="0.25">
      <c r="C10635" s="17"/>
    </row>
    <row r="10636" spans="3:3" x14ac:dyDescent="0.25">
      <c r="C10636" s="17"/>
    </row>
    <row r="10637" spans="3:3" x14ac:dyDescent="0.25">
      <c r="C10637" s="17"/>
    </row>
    <row r="10638" spans="3:3" x14ac:dyDescent="0.25">
      <c r="C10638" s="17"/>
    </row>
    <row r="10639" spans="3:3" x14ac:dyDescent="0.25">
      <c r="C10639" s="17"/>
    </row>
    <row r="10640" spans="3:3" x14ac:dyDescent="0.25">
      <c r="C10640" s="17"/>
    </row>
    <row r="10641" spans="3:3" x14ac:dyDescent="0.25">
      <c r="C10641" s="17"/>
    </row>
    <row r="10642" spans="3:3" x14ac:dyDescent="0.25">
      <c r="C10642" s="17"/>
    </row>
    <row r="10643" spans="3:3" x14ac:dyDescent="0.25">
      <c r="C10643" s="17"/>
    </row>
    <row r="10644" spans="3:3" x14ac:dyDescent="0.25">
      <c r="C10644" s="17"/>
    </row>
    <row r="10645" spans="3:3" x14ac:dyDescent="0.25">
      <c r="C10645" s="17"/>
    </row>
    <row r="10646" spans="3:3" x14ac:dyDescent="0.25">
      <c r="C10646" s="17"/>
    </row>
    <row r="10647" spans="3:3" x14ac:dyDescent="0.25">
      <c r="C10647" s="17"/>
    </row>
    <row r="10648" spans="3:3" x14ac:dyDescent="0.25">
      <c r="C10648" s="17"/>
    </row>
    <row r="10649" spans="3:3" x14ac:dyDescent="0.25">
      <c r="C10649" s="17"/>
    </row>
    <row r="10650" spans="3:3" x14ac:dyDescent="0.25">
      <c r="C10650" s="17"/>
    </row>
    <row r="10651" spans="3:3" x14ac:dyDescent="0.25">
      <c r="C10651" s="17"/>
    </row>
    <row r="10652" spans="3:3" x14ac:dyDescent="0.25">
      <c r="C10652" s="17"/>
    </row>
    <row r="10653" spans="3:3" x14ac:dyDescent="0.25">
      <c r="C10653" s="17"/>
    </row>
    <row r="10654" spans="3:3" x14ac:dyDescent="0.25">
      <c r="C10654" s="17"/>
    </row>
    <row r="10655" spans="3:3" x14ac:dyDescent="0.25">
      <c r="C10655" s="17"/>
    </row>
    <row r="10656" spans="3:3" x14ac:dyDescent="0.25">
      <c r="C10656" s="17"/>
    </row>
    <row r="10657" spans="3:3" x14ac:dyDescent="0.25">
      <c r="C10657" s="17"/>
    </row>
    <row r="10658" spans="3:3" x14ac:dyDescent="0.25">
      <c r="C10658" s="17"/>
    </row>
    <row r="10659" spans="3:3" x14ac:dyDescent="0.25">
      <c r="C10659" s="17"/>
    </row>
    <row r="10660" spans="3:3" x14ac:dyDescent="0.25">
      <c r="C10660" s="17"/>
    </row>
    <row r="10661" spans="3:3" x14ac:dyDescent="0.25">
      <c r="C10661" s="17"/>
    </row>
    <row r="10662" spans="3:3" x14ac:dyDescent="0.25">
      <c r="C10662" s="17"/>
    </row>
    <row r="10663" spans="3:3" x14ac:dyDescent="0.25">
      <c r="C10663" s="17"/>
    </row>
    <row r="10664" spans="3:3" x14ac:dyDescent="0.25">
      <c r="C10664" s="17"/>
    </row>
    <row r="10665" spans="3:3" x14ac:dyDescent="0.25">
      <c r="C10665" s="17"/>
    </row>
    <row r="10666" spans="3:3" x14ac:dyDescent="0.25">
      <c r="C10666" s="17"/>
    </row>
    <row r="10667" spans="3:3" x14ac:dyDescent="0.25">
      <c r="C10667" s="17"/>
    </row>
    <row r="10668" spans="3:3" x14ac:dyDescent="0.25">
      <c r="C10668" s="17"/>
    </row>
    <row r="10669" spans="3:3" x14ac:dyDescent="0.25">
      <c r="C10669" s="17"/>
    </row>
    <row r="10670" spans="3:3" x14ac:dyDescent="0.25">
      <c r="C10670" s="17"/>
    </row>
    <row r="10671" spans="3:3" x14ac:dyDescent="0.25">
      <c r="C10671" s="17"/>
    </row>
    <row r="10672" spans="3:3" x14ac:dyDescent="0.25">
      <c r="C10672" s="17"/>
    </row>
    <row r="10673" spans="3:3" x14ac:dyDescent="0.25">
      <c r="C10673" s="17"/>
    </row>
    <row r="10674" spans="3:3" x14ac:dyDescent="0.25">
      <c r="C10674" s="17"/>
    </row>
    <row r="10675" spans="3:3" x14ac:dyDescent="0.25">
      <c r="C10675" s="17"/>
    </row>
    <row r="10676" spans="3:3" x14ac:dyDescent="0.25">
      <c r="C10676" s="17"/>
    </row>
    <row r="10677" spans="3:3" x14ac:dyDescent="0.25">
      <c r="C10677" s="17"/>
    </row>
    <row r="10678" spans="3:3" x14ac:dyDescent="0.25">
      <c r="C10678" s="17"/>
    </row>
    <row r="10679" spans="3:3" x14ac:dyDescent="0.25">
      <c r="C10679" s="17"/>
    </row>
    <row r="10680" spans="3:3" x14ac:dyDescent="0.25">
      <c r="C10680" s="17"/>
    </row>
    <row r="10681" spans="3:3" x14ac:dyDescent="0.25">
      <c r="C10681" s="17"/>
    </row>
    <row r="10682" spans="3:3" x14ac:dyDescent="0.25">
      <c r="C10682" s="17"/>
    </row>
    <row r="10683" spans="3:3" x14ac:dyDescent="0.25">
      <c r="C10683" s="17"/>
    </row>
    <row r="10684" spans="3:3" x14ac:dyDescent="0.25">
      <c r="C10684" s="17"/>
    </row>
    <row r="10685" spans="3:3" x14ac:dyDescent="0.25">
      <c r="C10685" s="17"/>
    </row>
    <row r="10686" spans="3:3" x14ac:dyDescent="0.25">
      <c r="C10686" s="17"/>
    </row>
    <row r="10687" spans="3:3" x14ac:dyDescent="0.25">
      <c r="C10687" s="17"/>
    </row>
    <row r="10688" spans="3:3" x14ac:dyDescent="0.25">
      <c r="C10688" s="17"/>
    </row>
    <row r="10689" spans="3:3" x14ac:dyDescent="0.25">
      <c r="C10689" s="17"/>
    </row>
    <row r="10690" spans="3:3" x14ac:dyDescent="0.25">
      <c r="C10690" s="17"/>
    </row>
    <row r="10691" spans="3:3" x14ac:dyDescent="0.25">
      <c r="C10691" s="17"/>
    </row>
    <row r="10692" spans="3:3" x14ac:dyDescent="0.25">
      <c r="C10692" s="17"/>
    </row>
    <row r="10693" spans="3:3" x14ac:dyDescent="0.25">
      <c r="C10693" s="17"/>
    </row>
    <row r="10694" spans="3:3" x14ac:dyDescent="0.25">
      <c r="C10694" s="17"/>
    </row>
    <row r="10695" spans="3:3" x14ac:dyDescent="0.25">
      <c r="C10695" s="17"/>
    </row>
    <row r="10696" spans="3:3" x14ac:dyDescent="0.25">
      <c r="C10696" s="17"/>
    </row>
    <row r="10697" spans="3:3" x14ac:dyDescent="0.25">
      <c r="C10697" s="17"/>
    </row>
    <row r="10698" spans="3:3" x14ac:dyDescent="0.25">
      <c r="C10698" s="17"/>
    </row>
    <row r="10699" spans="3:3" x14ac:dyDescent="0.25">
      <c r="C10699" s="17"/>
    </row>
    <row r="10700" spans="3:3" x14ac:dyDescent="0.25">
      <c r="C10700" s="17"/>
    </row>
    <row r="10701" spans="3:3" x14ac:dyDescent="0.25">
      <c r="C10701" s="17"/>
    </row>
    <row r="10702" spans="3:3" x14ac:dyDescent="0.25">
      <c r="C10702" s="17"/>
    </row>
    <row r="10703" spans="3:3" x14ac:dyDescent="0.25">
      <c r="C10703" s="17"/>
    </row>
    <row r="10704" spans="3:3" x14ac:dyDescent="0.25">
      <c r="C10704" s="17"/>
    </row>
    <row r="10705" spans="3:3" x14ac:dyDescent="0.25">
      <c r="C10705" s="17"/>
    </row>
    <row r="10706" spans="3:3" x14ac:dyDescent="0.25">
      <c r="C10706" s="17"/>
    </row>
    <row r="10707" spans="3:3" x14ac:dyDescent="0.25">
      <c r="C10707" s="17"/>
    </row>
    <row r="10708" spans="3:3" x14ac:dyDescent="0.25">
      <c r="C10708" s="17"/>
    </row>
    <row r="10709" spans="3:3" x14ac:dyDescent="0.25">
      <c r="C10709" s="17"/>
    </row>
    <row r="10710" spans="3:3" x14ac:dyDescent="0.25">
      <c r="C10710" s="17"/>
    </row>
    <row r="10711" spans="3:3" x14ac:dyDescent="0.25">
      <c r="C10711" s="17"/>
    </row>
    <row r="10712" spans="3:3" x14ac:dyDescent="0.25">
      <c r="C10712" s="17"/>
    </row>
    <row r="10713" spans="3:3" x14ac:dyDescent="0.25">
      <c r="C10713" s="17"/>
    </row>
    <row r="10714" spans="3:3" x14ac:dyDescent="0.25">
      <c r="C10714" s="17"/>
    </row>
    <row r="10715" spans="3:3" x14ac:dyDescent="0.25">
      <c r="C10715" s="17"/>
    </row>
    <row r="10716" spans="3:3" x14ac:dyDescent="0.25">
      <c r="C10716" s="17"/>
    </row>
    <row r="10717" spans="3:3" x14ac:dyDescent="0.25">
      <c r="C10717" s="17"/>
    </row>
    <row r="10718" spans="3:3" x14ac:dyDescent="0.25">
      <c r="C10718" s="17"/>
    </row>
    <row r="10719" spans="3:3" x14ac:dyDescent="0.25">
      <c r="C10719" s="17"/>
    </row>
    <row r="10720" spans="3:3" x14ac:dyDescent="0.25">
      <c r="C10720" s="17"/>
    </row>
    <row r="10721" spans="3:3" x14ac:dyDescent="0.25">
      <c r="C10721" s="17"/>
    </row>
    <row r="10722" spans="3:3" x14ac:dyDescent="0.25">
      <c r="C10722" s="17"/>
    </row>
    <row r="10723" spans="3:3" x14ac:dyDescent="0.25">
      <c r="C10723" s="17"/>
    </row>
    <row r="10724" spans="3:3" x14ac:dyDescent="0.25">
      <c r="C10724" s="17"/>
    </row>
    <row r="10725" spans="3:3" x14ac:dyDescent="0.25">
      <c r="C10725" s="17"/>
    </row>
    <row r="10726" spans="3:3" x14ac:dyDescent="0.25">
      <c r="C10726" s="17"/>
    </row>
    <row r="10727" spans="3:3" x14ac:dyDescent="0.25">
      <c r="C10727" s="17"/>
    </row>
    <row r="10728" spans="3:3" x14ac:dyDescent="0.25">
      <c r="C10728" s="17"/>
    </row>
    <row r="10729" spans="3:3" x14ac:dyDescent="0.25">
      <c r="C10729" s="17"/>
    </row>
    <row r="10730" spans="3:3" x14ac:dyDescent="0.25">
      <c r="C10730" s="17"/>
    </row>
    <row r="10731" spans="3:3" x14ac:dyDescent="0.25">
      <c r="C10731" s="17"/>
    </row>
    <row r="10732" spans="3:3" x14ac:dyDescent="0.25">
      <c r="C10732" s="17"/>
    </row>
    <row r="10733" spans="3:3" x14ac:dyDescent="0.25">
      <c r="C10733" s="17"/>
    </row>
    <row r="10734" spans="3:3" x14ac:dyDescent="0.25">
      <c r="C10734" s="17"/>
    </row>
    <row r="10735" spans="3:3" x14ac:dyDescent="0.25">
      <c r="C10735" s="17"/>
    </row>
    <row r="10736" spans="3:3" x14ac:dyDescent="0.25">
      <c r="C10736" s="17"/>
    </row>
    <row r="10737" spans="3:3" x14ac:dyDescent="0.25">
      <c r="C10737" s="17"/>
    </row>
    <row r="10738" spans="3:3" x14ac:dyDescent="0.25">
      <c r="C10738" s="17"/>
    </row>
    <row r="10739" spans="3:3" x14ac:dyDescent="0.25">
      <c r="C10739" s="17"/>
    </row>
    <row r="10740" spans="3:3" x14ac:dyDescent="0.25">
      <c r="C10740" s="17"/>
    </row>
    <row r="10741" spans="3:3" x14ac:dyDescent="0.25">
      <c r="C10741" s="17"/>
    </row>
    <row r="10742" spans="3:3" x14ac:dyDescent="0.25">
      <c r="C10742" s="17"/>
    </row>
    <row r="10743" spans="3:3" x14ac:dyDescent="0.25">
      <c r="C10743" s="17"/>
    </row>
    <row r="10744" spans="3:3" x14ac:dyDescent="0.25">
      <c r="C10744" s="17"/>
    </row>
    <row r="10745" spans="3:3" x14ac:dyDescent="0.25">
      <c r="C10745" s="17"/>
    </row>
    <row r="10746" spans="3:3" x14ac:dyDescent="0.25">
      <c r="C10746" s="17"/>
    </row>
    <row r="10747" spans="3:3" x14ac:dyDescent="0.25">
      <c r="C10747" s="17"/>
    </row>
    <row r="10748" spans="3:3" x14ac:dyDescent="0.25">
      <c r="C10748" s="17"/>
    </row>
    <row r="10749" spans="3:3" x14ac:dyDescent="0.25">
      <c r="C10749" s="17"/>
    </row>
    <row r="10750" spans="3:3" x14ac:dyDescent="0.25">
      <c r="C10750" s="17"/>
    </row>
    <row r="10751" spans="3:3" x14ac:dyDescent="0.25">
      <c r="C10751" s="17"/>
    </row>
    <row r="10752" spans="3:3" x14ac:dyDescent="0.25">
      <c r="C10752" s="17"/>
    </row>
    <row r="10753" spans="3:3" x14ac:dyDescent="0.25">
      <c r="C10753" s="17"/>
    </row>
    <row r="10754" spans="3:3" x14ac:dyDescent="0.25">
      <c r="C10754" s="17"/>
    </row>
    <row r="10755" spans="3:3" x14ac:dyDescent="0.25">
      <c r="C10755" s="17"/>
    </row>
    <row r="10756" spans="3:3" x14ac:dyDescent="0.25">
      <c r="C10756" s="17"/>
    </row>
    <row r="10757" spans="3:3" x14ac:dyDescent="0.25">
      <c r="C10757" s="17"/>
    </row>
    <row r="10758" spans="3:3" x14ac:dyDescent="0.25">
      <c r="C10758" s="17"/>
    </row>
    <row r="10759" spans="3:3" x14ac:dyDescent="0.25">
      <c r="C10759" s="17"/>
    </row>
    <row r="10760" spans="3:3" x14ac:dyDescent="0.25">
      <c r="C10760" s="17"/>
    </row>
    <row r="10761" spans="3:3" x14ac:dyDescent="0.25">
      <c r="C10761" s="17"/>
    </row>
    <row r="10762" spans="3:3" x14ac:dyDescent="0.25">
      <c r="C10762" s="17"/>
    </row>
    <row r="10763" spans="3:3" x14ac:dyDescent="0.25">
      <c r="C10763" s="17"/>
    </row>
    <row r="10764" spans="3:3" x14ac:dyDescent="0.25">
      <c r="C10764" s="17"/>
    </row>
    <row r="10765" spans="3:3" x14ac:dyDescent="0.25">
      <c r="C10765" s="17"/>
    </row>
    <row r="10766" spans="3:3" x14ac:dyDescent="0.25">
      <c r="C10766" s="17"/>
    </row>
    <row r="10767" spans="3:3" x14ac:dyDescent="0.25">
      <c r="C10767" s="17"/>
    </row>
    <row r="10768" spans="3:3" x14ac:dyDescent="0.25">
      <c r="C10768" s="17"/>
    </row>
    <row r="10769" spans="3:3" x14ac:dyDescent="0.25">
      <c r="C10769" s="17"/>
    </row>
    <row r="10770" spans="3:3" x14ac:dyDescent="0.25">
      <c r="C10770" s="17"/>
    </row>
    <row r="10771" spans="3:3" x14ac:dyDescent="0.25">
      <c r="C10771" s="17"/>
    </row>
    <row r="10772" spans="3:3" x14ac:dyDescent="0.25">
      <c r="C10772" s="17"/>
    </row>
    <row r="10773" spans="3:3" x14ac:dyDescent="0.25">
      <c r="C10773" s="17"/>
    </row>
    <row r="10774" spans="3:3" x14ac:dyDescent="0.25">
      <c r="C10774" s="17"/>
    </row>
    <row r="10775" spans="3:3" x14ac:dyDescent="0.25">
      <c r="C10775" s="17"/>
    </row>
    <row r="10776" spans="3:3" x14ac:dyDescent="0.25">
      <c r="C10776" s="17"/>
    </row>
    <row r="10777" spans="3:3" x14ac:dyDescent="0.25">
      <c r="C10777" s="17"/>
    </row>
    <row r="10778" spans="3:3" x14ac:dyDescent="0.25">
      <c r="C10778" s="17"/>
    </row>
    <row r="10779" spans="3:3" x14ac:dyDescent="0.25">
      <c r="C10779" s="17"/>
    </row>
    <row r="10780" spans="3:3" x14ac:dyDescent="0.25">
      <c r="C10780" s="17"/>
    </row>
    <row r="10781" spans="3:3" x14ac:dyDescent="0.25">
      <c r="C10781" s="17"/>
    </row>
    <row r="10782" spans="3:3" x14ac:dyDescent="0.25">
      <c r="C10782" s="17"/>
    </row>
    <row r="10783" spans="3:3" x14ac:dyDescent="0.25">
      <c r="C10783" s="17"/>
    </row>
    <row r="10784" spans="3:3" x14ac:dyDescent="0.25">
      <c r="C10784" s="17"/>
    </row>
    <row r="10785" spans="3:3" x14ac:dyDescent="0.25">
      <c r="C10785" s="17"/>
    </row>
    <row r="10786" spans="3:3" x14ac:dyDescent="0.25">
      <c r="C10786" s="17"/>
    </row>
    <row r="10787" spans="3:3" x14ac:dyDescent="0.25">
      <c r="C10787" s="17"/>
    </row>
    <row r="10788" spans="3:3" x14ac:dyDescent="0.25">
      <c r="C10788" s="17"/>
    </row>
    <row r="10789" spans="3:3" x14ac:dyDescent="0.25">
      <c r="C10789" s="17"/>
    </row>
    <row r="10790" spans="3:3" x14ac:dyDescent="0.25">
      <c r="C10790" s="17"/>
    </row>
    <row r="10791" spans="3:3" x14ac:dyDescent="0.25">
      <c r="C10791" s="17"/>
    </row>
    <row r="10792" spans="3:3" x14ac:dyDescent="0.25">
      <c r="C10792" s="17"/>
    </row>
    <row r="10793" spans="3:3" x14ac:dyDescent="0.25">
      <c r="C10793" s="17"/>
    </row>
    <row r="10794" spans="3:3" x14ac:dyDescent="0.25">
      <c r="C10794" s="17"/>
    </row>
    <row r="10795" spans="3:3" x14ac:dyDescent="0.25">
      <c r="C10795" s="17"/>
    </row>
    <row r="10796" spans="3:3" x14ac:dyDescent="0.25">
      <c r="C10796" s="17"/>
    </row>
    <row r="10797" spans="3:3" x14ac:dyDescent="0.25">
      <c r="C10797" s="17"/>
    </row>
    <row r="10798" spans="3:3" x14ac:dyDescent="0.25">
      <c r="C10798" s="17"/>
    </row>
    <row r="10799" spans="3:3" x14ac:dyDescent="0.25">
      <c r="C10799" s="17"/>
    </row>
    <row r="10800" spans="3:3" x14ac:dyDescent="0.25">
      <c r="C10800" s="17"/>
    </row>
    <row r="10801" spans="3:3" x14ac:dyDescent="0.25">
      <c r="C10801" s="17"/>
    </row>
    <row r="10802" spans="3:3" x14ac:dyDescent="0.25">
      <c r="C10802" s="17"/>
    </row>
    <row r="10803" spans="3:3" x14ac:dyDescent="0.25">
      <c r="C10803" s="17"/>
    </row>
    <row r="10804" spans="3:3" x14ac:dyDescent="0.25">
      <c r="C10804" s="17"/>
    </row>
    <row r="10805" spans="3:3" x14ac:dyDescent="0.25">
      <c r="C10805" s="17"/>
    </row>
    <row r="10806" spans="3:3" x14ac:dyDescent="0.25">
      <c r="C10806" s="17"/>
    </row>
    <row r="10807" spans="3:3" x14ac:dyDescent="0.25">
      <c r="C10807" s="17"/>
    </row>
    <row r="10808" spans="3:3" x14ac:dyDescent="0.25">
      <c r="C10808" s="17"/>
    </row>
    <row r="10809" spans="3:3" x14ac:dyDescent="0.25">
      <c r="C10809" s="17"/>
    </row>
    <row r="10810" spans="3:3" x14ac:dyDescent="0.25">
      <c r="C10810" s="17"/>
    </row>
    <row r="10811" spans="3:3" x14ac:dyDescent="0.25">
      <c r="C10811" s="17"/>
    </row>
    <row r="10812" spans="3:3" x14ac:dyDescent="0.25">
      <c r="C10812" s="17"/>
    </row>
    <row r="10813" spans="3:3" x14ac:dyDescent="0.25">
      <c r="C10813" s="17"/>
    </row>
    <row r="10814" spans="3:3" x14ac:dyDescent="0.25">
      <c r="C10814" s="17"/>
    </row>
    <row r="10815" spans="3:3" x14ac:dyDescent="0.25">
      <c r="C10815" s="17"/>
    </row>
    <row r="10816" spans="3:3" x14ac:dyDescent="0.25">
      <c r="C10816" s="17"/>
    </row>
    <row r="10817" spans="3:3" x14ac:dyDescent="0.25">
      <c r="C10817" s="17"/>
    </row>
    <row r="10818" spans="3:3" x14ac:dyDescent="0.25">
      <c r="C10818" s="17"/>
    </row>
    <row r="10819" spans="3:3" x14ac:dyDescent="0.25">
      <c r="C10819" s="17"/>
    </row>
    <row r="10820" spans="3:3" x14ac:dyDescent="0.25">
      <c r="C10820" s="17"/>
    </row>
    <row r="10821" spans="3:3" x14ac:dyDescent="0.25">
      <c r="C10821" s="17"/>
    </row>
    <row r="10822" spans="3:3" x14ac:dyDescent="0.25">
      <c r="C10822" s="17"/>
    </row>
    <row r="10823" spans="3:3" x14ac:dyDescent="0.25">
      <c r="C10823" s="17"/>
    </row>
    <row r="10824" spans="3:3" x14ac:dyDescent="0.25">
      <c r="C10824" s="17"/>
    </row>
    <row r="10825" spans="3:3" x14ac:dyDescent="0.25">
      <c r="C10825" s="17"/>
    </row>
    <row r="10826" spans="3:3" x14ac:dyDescent="0.25">
      <c r="C10826" s="17"/>
    </row>
    <row r="10827" spans="3:3" x14ac:dyDescent="0.25">
      <c r="C10827" s="17"/>
    </row>
    <row r="10828" spans="3:3" x14ac:dyDescent="0.25">
      <c r="C10828" s="17"/>
    </row>
    <row r="10829" spans="3:3" x14ac:dyDescent="0.25">
      <c r="C10829" s="17"/>
    </row>
    <row r="10830" spans="3:3" x14ac:dyDescent="0.25">
      <c r="C10830" s="17"/>
    </row>
    <row r="10831" spans="3:3" x14ac:dyDescent="0.25">
      <c r="C10831" s="17"/>
    </row>
    <row r="10832" spans="3:3" x14ac:dyDescent="0.25">
      <c r="C10832" s="17"/>
    </row>
    <row r="10833" spans="3:3" x14ac:dyDescent="0.25">
      <c r="C10833" s="17"/>
    </row>
    <row r="10834" spans="3:3" x14ac:dyDescent="0.25">
      <c r="C10834" s="17"/>
    </row>
    <row r="10835" spans="3:3" x14ac:dyDescent="0.25">
      <c r="C10835" s="17"/>
    </row>
    <row r="10836" spans="3:3" x14ac:dyDescent="0.25">
      <c r="C10836" s="17"/>
    </row>
    <row r="10837" spans="3:3" x14ac:dyDescent="0.25">
      <c r="C10837" s="17"/>
    </row>
    <row r="10838" spans="3:3" x14ac:dyDescent="0.25">
      <c r="C10838" s="17"/>
    </row>
    <row r="10839" spans="3:3" x14ac:dyDescent="0.25">
      <c r="C10839" s="17"/>
    </row>
    <row r="10840" spans="3:3" x14ac:dyDescent="0.25">
      <c r="C10840" s="17"/>
    </row>
    <row r="10841" spans="3:3" x14ac:dyDescent="0.25">
      <c r="C10841" s="17"/>
    </row>
    <row r="10842" spans="3:3" x14ac:dyDescent="0.25">
      <c r="C10842" s="17"/>
    </row>
    <row r="10843" spans="3:3" x14ac:dyDescent="0.25">
      <c r="C10843" s="17"/>
    </row>
    <row r="10844" spans="3:3" x14ac:dyDescent="0.25">
      <c r="C10844" s="17"/>
    </row>
    <row r="10845" spans="3:3" x14ac:dyDescent="0.25">
      <c r="C10845" s="17"/>
    </row>
    <row r="10846" spans="3:3" x14ac:dyDescent="0.25">
      <c r="C10846" s="17"/>
    </row>
    <row r="10847" spans="3:3" x14ac:dyDescent="0.25">
      <c r="C10847" s="17"/>
    </row>
    <row r="10848" spans="3:3" x14ac:dyDescent="0.25">
      <c r="C10848" s="17"/>
    </row>
    <row r="10849" spans="3:3" x14ac:dyDescent="0.25">
      <c r="C10849" s="17"/>
    </row>
    <row r="10850" spans="3:3" x14ac:dyDescent="0.25">
      <c r="C10850" s="17"/>
    </row>
    <row r="10851" spans="3:3" x14ac:dyDescent="0.25">
      <c r="C10851" s="17"/>
    </row>
    <row r="10852" spans="3:3" x14ac:dyDescent="0.25">
      <c r="C10852" s="17"/>
    </row>
    <row r="10853" spans="3:3" x14ac:dyDescent="0.25">
      <c r="C10853" s="17"/>
    </row>
    <row r="10854" spans="3:3" x14ac:dyDescent="0.25">
      <c r="C10854" s="17"/>
    </row>
    <row r="10855" spans="3:3" x14ac:dyDescent="0.25">
      <c r="C10855" s="17"/>
    </row>
    <row r="10856" spans="3:3" x14ac:dyDescent="0.25">
      <c r="C10856" s="17"/>
    </row>
    <row r="10857" spans="3:3" x14ac:dyDescent="0.25">
      <c r="C10857" s="17"/>
    </row>
    <row r="10858" spans="3:3" x14ac:dyDescent="0.25">
      <c r="C10858" s="17"/>
    </row>
    <row r="10859" spans="3:3" x14ac:dyDescent="0.25">
      <c r="C10859" s="17"/>
    </row>
    <row r="10860" spans="3:3" x14ac:dyDescent="0.25">
      <c r="C10860" s="17"/>
    </row>
    <row r="10861" spans="3:3" x14ac:dyDescent="0.25">
      <c r="C10861" s="17"/>
    </row>
    <row r="10862" spans="3:3" x14ac:dyDescent="0.25">
      <c r="C10862" s="17"/>
    </row>
    <row r="10863" spans="3:3" x14ac:dyDescent="0.25">
      <c r="C10863" s="17"/>
    </row>
    <row r="10864" spans="3:3" x14ac:dyDescent="0.25">
      <c r="C10864" s="17"/>
    </row>
    <row r="10865" spans="3:3" x14ac:dyDescent="0.25">
      <c r="C10865" s="17"/>
    </row>
    <row r="10866" spans="3:3" x14ac:dyDescent="0.25">
      <c r="C10866" s="17"/>
    </row>
    <row r="10867" spans="3:3" x14ac:dyDescent="0.25">
      <c r="C10867" s="17"/>
    </row>
    <row r="10868" spans="3:3" x14ac:dyDescent="0.25">
      <c r="C10868" s="17"/>
    </row>
    <row r="10869" spans="3:3" x14ac:dyDescent="0.25">
      <c r="C10869" s="17"/>
    </row>
    <row r="10870" spans="3:3" x14ac:dyDescent="0.25">
      <c r="C10870" s="17"/>
    </row>
    <row r="10871" spans="3:3" x14ac:dyDescent="0.25">
      <c r="C10871" s="17"/>
    </row>
    <row r="10872" spans="3:3" x14ac:dyDescent="0.25">
      <c r="C10872" s="17"/>
    </row>
    <row r="10873" spans="3:3" x14ac:dyDescent="0.25">
      <c r="C10873" s="17"/>
    </row>
    <row r="10874" spans="3:3" x14ac:dyDescent="0.25">
      <c r="C10874" s="17"/>
    </row>
    <row r="10875" spans="3:3" x14ac:dyDescent="0.25">
      <c r="C10875" s="17"/>
    </row>
    <row r="10876" spans="3:3" x14ac:dyDescent="0.25">
      <c r="C10876" s="17"/>
    </row>
    <row r="10877" spans="3:3" x14ac:dyDescent="0.25">
      <c r="C10877" s="17"/>
    </row>
    <row r="10878" spans="3:3" x14ac:dyDescent="0.25">
      <c r="C10878" s="17"/>
    </row>
    <row r="10879" spans="3:3" x14ac:dyDescent="0.25">
      <c r="C10879" s="17"/>
    </row>
    <row r="10880" spans="3:3" x14ac:dyDescent="0.25">
      <c r="C10880" s="17"/>
    </row>
    <row r="10881" spans="3:3" x14ac:dyDescent="0.25">
      <c r="C10881" s="17"/>
    </row>
    <row r="10882" spans="3:3" x14ac:dyDescent="0.25">
      <c r="C10882" s="17"/>
    </row>
    <row r="10883" spans="3:3" x14ac:dyDescent="0.25">
      <c r="C10883" s="17"/>
    </row>
    <row r="10884" spans="3:3" x14ac:dyDescent="0.25">
      <c r="C10884" s="17"/>
    </row>
    <row r="10885" spans="3:3" x14ac:dyDescent="0.25">
      <c r="C10885" s="17"/>
    </row>
    <row r="10886" spans="3:3" x14ac:dyDescent="0.25">
      <c r="C10886" s="17"/>
    </row>
    <row r="10887" spans="3:3" x14ac:dyDescent="0.25">
      <c r="C10887" s="17"/>
    </row>
    <row r="10888" spans="3:3" x14ac:dyDescent="0.25">
      <c r="C10888" s="17"/>
    </row>
    <row r="10889" spans="3:3" x14ac:dyDescent="0.25">
      <c r="C10889" s="17"/>
    </row>
    <row r="10890" spans="3:3" x14ac:dyDescent="0.25">
      <c r="C10890" s="17"/>
    </row>
    <row r="10891" spans="3:3" x14ac:dyDescent="0.25">
      <c r="C10891" s="17"/>
    </row>
    <row r="10892" spans="3:3" x14ac:dyDescent="0.25">
      <c r="C10892" s="17"/>
    </row>
    <row r="10893" spans="3:3" x14ac:dyDescent="0.25">
      <c r="C10893" s="17"/>
    </row>
    <row r="10894" spans="3:3" x14ac:dyDescent="0.25">
      <c r="C10894" s="17"/>
    </row>
    <row r="10895" spans="3:3" x14ac:dyDescent="0.25">
      <c r="C10895" s="17"/>
    </row>
    <row r="10896" spans="3:3" x14ac:dyDescent="0.25">
      <c r="C10896" s="17"/>
    </row>
    <row r="10897" spans="3:3" x14ac:dyDescent="0.25">
      <c r="C10897" s="17"/>
    </row>
    <row r="10898" spans="3:3" x14ac:dyDescent="0.25">
      <c r="C10898" s="17"/>
    </row>
    <row r="10899" spans="3:3" x14ac:dyDescent="0.25">
      <c r="C10899" s="17"/>
    </row>
    <row r="10900" spans="3:3" x14ac:dyDescent="0.25">
      <c r="C10900" s="17"/>
    </row>
    <row r="10901" spans="3:3" x14ac:dyDescent="0.25">
      <c r="C10901" s="17"/>
    </row>
    <row r="10902" spans="3:3" x14ac:dyDescent="0.25">
      <c r="C10902" s="17"/>
    </row>
    <row r="10903" spans="3:3" x14ac:dyDescent="0.25">
      <c r="C10903" s="17"/>
    </row>
    <row r="10904" spans="3:3" x14ac:dyDescent="0.25">
      <c r="C10904" s="17"/>
    </row>
    <row r="10905" spans="3:3" x14ac:dyDescent="0.25">
      <c r="C10905" s="17"/>
    </row>
    <row r="10906" spans="3:3" x14ac:dyDescent="0.25">
      <c r="C10906" s="17"/>
    </row>
    <row r="10907" spans="3:3" x14ac:dyDescent="0.25">
      <c r="C10907" s="17"/>
    </row>
    <row r="10908" spans="3:3" x14ac:dyDescent="0.25">
      <c r="C10908" s="17"/>
    </row>
    <row r="10909" spans="3:3" x14ac:dyDescent="0.25">
      <c r="C10909" s="17"/>
    </row>
    <row r="10910" spans="3:3" x14ac:dyDescent="0.25">
      <c r="C10910" s="17"/>
    </row>
    <row r="10911" spans="3:3" x14ac:dyDescent="0.25">
      <c r="C10911" s="17"/>
    </row>
    <row r="10912" spans="3:3" x14ac:dyDescent="0.25">
      <c r="C10912" s="17"/>
    </row>
    <row r="10913" spans="3:3" x14ac:dyDescent="0.25">
      <c r="C10913" s="17"/>
    </row>
    <row r="10914" spans="3:3" x14ac:dyDescent="0.25">
      <c r="C10914" s="17"/>
    </row>
    <row r="10915" spans="3:3" x14ac:dyDescent="0.25">
      <c r="C10915" s="17"/>
    </row>
    <row r="10916" spans="3:3" x14ac:dyDescent="0.25">
      <c r="C10916" s="17"/>
    </row>
    <row r="10917" spans="3:3" x14ac:dyDescent="0.25">
      <c r="C10917" s="17"/>
    </row>
    <row r="10918" spans="3:3" x14ac:dyDescent="0.25">
      <c r="C10918" s="17"/>
    </row>
    <row r="10919" spans="3:3" x14ac:dyDescent="0.25">
      <c r="C10919" s="17"/>
    </row>
    <row r="10920" spans="3:3" x14ac:dyDescent="0.25">
      <c r="C10920" s="17"/>
    </row>
    <row r="10921" spans="3:3" x14ac:dyDescent="0.25">
      <c r="C10921" s="17"/>
    </row>
    <row r="10922" spans="3:3" x14ac:dyDescent="0.25">
      <c r="C10922" s="17"/>
    </row>
    <row r="10923" spans="3:3" x14ac:dyDescent="0.25">
      <c r="C10923" s="17"/>
    </row>
    <row r="10924" spans="3:3" x14ac:dyDescent="0.25">
      <c r="C10924" s="17"/>
    </row>
    <row r="10925" spans="3:3" x14ac:dyDescent="0.25">
      <c r="C10925" s="17"/>
    </row>
    <row r="10926" spans="3:3" x14ac:dyDescent="0.25">
      <c r="C10926" s="17"/>
    </row>
    <row r="10927" spans="3:3" x14ac:dyDescent="0.25">
      <c r="C10927" s="17"/>
    </row>
    <row r="10928" spans="3:3" x14ac:dyDescent="0.25">
      <c r="C10928" s="17"/>
    </row>
    <row r="10929" spans="3:3" x14ac:dyDescent="0.25">
      <c r="C10929" s="17"/>
    </row>
    <row r="10930" spans="3:3" x14ac:dyDescent="0.25">
      <c r="C10930" s="17"/>
    </row>
    <row r="10931" spans="3:3" x14ac:dyDescent="0.25">
      <c r="C10931" s="17"/>
    </row>
    <row r="10932" spans="3:3" x14ac:dyDescent="0.25">
      <c r="C10932" s="17"/>
    </row>
    <row r="10933" spans="3:3" x14ac:dyDescent="0.25">
      <c r="C10933" s="17"/>
    </row>
    <row r="10934" spans="3:3" x14ac:dyDescent="0.25">
      <c r="C10934" s="17"/>
    </row>
    <row r="10935" spans="3:3" x14ac:dyDescent="0.25">
      <c r="C10935" s="17"/>
    </row>
    <row r="10936" spans="3:3" x14ac:dyDescent="0.25">
      <c r="C10936" s="17"/>
    </row>
    <row r="10937" spans="3:3" x14ac:dyDescent="0.25">
      <c r="C10937" s="17"/>
    </row>
    <row r="10938" spans="3:3" x14ac:dyDescent="0.25">
      <c r="C10938" s="17"/>
    </row>
    <row r="10939" spans="3:3" x14ac:dyDescent="0.25">
      <c r="C10939" s="17"/>
    </row>
    <row r="10940" spans="3:3" x14ac:dyDescent="0.25">
      <c r="C10940" s="17"/>
    </row>
    <row r="10941" spans="3:3" x14ac:dyDescent="0.25">
      <c r="C10941" s="17"/>
    </row>
    <row r="10942" spans="3:3" x14ac:dyDescent="0.25">
      <c r="C10942" s="17"/>
    </row>
    <row r="10943" spans="3:3" x14ac:dyDescent="0.25">
      <c r="C10943" s="17"/>
    </row>
    <row r="10944" spans="3:3" x14ac:dyDescent="0.25">
      <c r="C10944" s="17"/>
    </row>
    <row r="10945" spans="3:3" x14ac:dyDescent="0.25">
      <c r="C10945" s="17"/>
    </row>
    <row r="10946" spans="3:3" x14ac:dyDescent="0.25">
      <c r="C10946" s="17"/>
    </row>
    <row r="10947" spans="3:3" x14ac:dyDescent="0.25">
      <c r="C10947" s="17"/>
    </row>
    <row r="10948" spans="3:3" x14ac:dyDescent="0.25">
      <c r="C10948" s="17"/>
    </row>
    <row r="10949" spans="3:3" x14ac:dyDescent="0.25">
      <c r="C10949" s="17"/>
    </row>
    <row r="10950" spans="3:3" x14ac:dyDescent="0.25">
      <c r="C10950" s="17"/>
    </row>
    <row r="10951" spans="3:3" x14ac:dyDescent="0.25">
      <c r="C10951" s="17"/>
    </row>
    <row r="10952" spans="3:3" x14ac:dyDescent="0.25">
      <c r="C10952" s="17"/>
    </row>
    <row r="10953" spans="3:3" x14ac:dyDescent="0.25">
      <c r="C10953" s="17"/>
    </row>
    <row r="10954" spans="3:3" x14ac:dyDescent="0.25">
      <c r="C10954" s="17"/>
    </row>
    <row r="10955" spans="3:3" x14ac:dyDescent="0.25">
      <c r="C10955" s="17"/>
    </row>
    <row r="10956" spans="3:3" x14ac:dyDescent="0.25">
      <c r="C10956" s="17"/>
    </row>
    <row r="10957" spans="3:3" x14ac:dyDescent="0.25">
      <c r="C10957" s="17"/>
    </row>
    <row r="10958" spans="3:3" x14ac:dyDescent="0.25">
      <c r="C10958" s="17"/>
    </row>
    <row r="10959" spans="3:3" x14ac:dyDescent="0.25">
      <c r="C10959" s="17"/>
    </row>
    <row r="10960" spans="3:3" x14ac:dyDescent="0.25">
      <c r="C10960" s="17"/>
    </row>
    <row r="10961" spans="3:3" x14ac:dyDescent="0.25">
      <c r="C10961" s="17"/>
    </row>
    <row r="10962" spans="3:3" x14ac:dyDescent="0.25">
      <c r="C10962" s="17"/>
    </row>
    <row r="10963" spans="3:3" x14ac:dyDescent="0.25">
      <c r="C10963" s="17"/>
    </row>
    <row r="10964" spans="3:3" x14ac:dyDescent="0.25">
      <c r="C10964" s="17"/>
    </row>
    <row r="10965" spans="3:3" x14ac:dyDescent="0.25">
      <c r="C10965" s="17"/>
    </row>
    <row r="10966" spans="3:3" x14ac:dyDescent="0.25">
      <c r="C10966" s="17"/>
    </row>
    <row r="10967" spans="3:3" x14ac:dyDescent="0.25">
      <c r="C10967" s="17"/>
    </row>
    <row r="10968" spans="3:3" x14ac:dyDescent="0.25">
      <c r="C10968" s="17"/>
    </row>
    <row r="10969" spans="3:3" x14ac:dyDescent="0.25">
      <c r="C10969" s="17"/>
    </row>
    <row r="10970" spans="3:3" x14ac:dyDescent="0.25">
      <c r="C10970" s="17"/>
    </row>
    <row r="10971" spans="3:3" x14ac:dyDescent="0.25">
      <c r="C10971" s="17"/>
    </row>
    <row r="10972" spans="3:3" x14ac:dyDescent="0.25">
      <c r="C10972" s="17"/>
    </row>
    <row r="10973" spans="3:3" x14ac:dyDescent="0.25">
      <c r="C10973" s="17"/>
    </row>
    <row r="10974" spans="3:3" x14ac:dyDescent="0.25">
      <c r="C10974" s="17"/>
    </row>
    <row r="10975" spans="3:3" x14ac:dyDescent="0.25">
      <c r="C10975" s="17"/>
    </row>
    <row r="10976" spans="3:3" x14ac:dyDescent="0.25">
      <c r="C10976" s="17"/>
    </row>
    <row r="10977" spans="3:3" x14ac:dyDescent="0.25">
      <c r="C10977" s="17"/>
    </row>
    <row r="10978" spans="3:3" x14ac:dyDescent="0.25">
      <c r="C10978" s="17"/>
    </row>
    <row r="10979" spans="3:3" x14ac:dyDescent="0.25">
      <c r="C10979" s="17"/>
    </row>
    <row r="10980" spans="3:3" x14ac:dyDescent="0.25">
      <c r="C10980" s="17"/>
    </row>
    <row r="10981" spans="3:3" x14ac:dyDescent="0.25">
      <c r="C10981" s="17"/>
    </row>
    <row r="10982" spans="3:3" x14ac:dyDescent="0.25">
      <c r="C10982" s="17"/>
    </row>
    <row r="10983" spans="3:3" x14ac:dyDescent="0.25">
      <c r="C10983" s="17"/>
    </row>
    <row r="10984" spans="3:3" x14ac:dyDescent="0.25">
      <c r="C10984" s="17"/>
    </row>
    <row r="10985" spans="3:3" x14ac:dyDescent="0.25">
      <c r="C10985" s="17"/>
    </row>
    <row r="10986" spans="3:3" x14ac:dyDescent="0.25">
      <c r="C10986" s="17"/>
    </row>
    <row r="10987" spans="3:3" x14ac:dyDescent="0.25">
      <c r="C10987" s="17"/>
    </row>
    <row r="10988" spans="3:3" x14ac:dyDescent="0.25">
      <c r="C10988" s="17"/>
    </row>
    <row r="10989" spans="3:3" x14ac:dyDescent="0.25">
      <c r="C10989" s="17"/>
    </row>
    <row r="10990" spans="3:3" x14ac:dyDescent="0.25">
      <c r="C10990" s="17"/>
    </row>
    <row r="10991" spans="3:3" x14ac:dyDescent="0.25">
      <c r="C10991" s="17"/>
    </row>
    <row r="10992" spans="3:3" x14ac:dyDescent="0.25">
      <c r="C10992" s="17"/>
    </row>
    <row r="10993" spans="3:3" x14ac:dyDescent="0.25">
      <c r="C10993" s="17"/>
    </row>
    <row r="10994" spans="3:3" x14ac:dyDescent="0.25">
      <c r="C10994" s="17"/>
    </row>
    <row r="10995" spans="3:3" x14ac:dyDescent="0.25">
      <c r="C10995" s="17"/>
    </row>
    <row r="10996" spans="3:3" x14ac:dyDescent="0.25">
      <c r="C10996" s="17"/>
    </row>
    <row r="10997" spans="3:3" x14ac:dyDescent="0.25">
      <c r="C10997" s="17"/>
    </row>
    <row r="10998" spans="3:3" x14ac:dyDescent="0.25">
      <c r="C10998" s="17"/>
    </row>
    <row r="10999" spans="3:3" x14ac:dyDescent="0.25">
      <c r="C10999" s="17"/>
    </row>
    <row r="11000" spans="3:3" x14ac:dyDescent="0.25">
      <c r="C11000" s="17"/>
    </row>
    <row r="11001" spans="3:3" x14ac:dyDescent="0.25">
      <c r="C11001" s="17"/>
    </row>
    <row r="11002" spans="3:3" x14ac:dyDescent="0.25">
      <c r="C11002" s="17"/>
    </row>
    <row r="11003" spans="3:3" x14ac:dyDescent="0.25">
      <c r="C11003" s="17"/>
    </row>
    <row r="11004" spans="3:3" x14ac:dyDescent="0.25">
      <c r="C11004" s="17"/>
    </row>
    <row r="11005" spans="3:3" x14ac:dyDescent="0.25">
      <c r="C11005" s="17"/>
    </row>
    <row r="11006" spans="3:3" x14ac:dyDescent="0.25">
      <c r="C11006" s="17"/>
    </row>
    <row r="11007" spans="3:3" x14ac:dyDescent="0.25">
      <c r="C11007" s="17"/>
    </row>
    <row r="11008" spans="3:3" x14ac:dyDescent="0.25">
      <c r="C11008" s="17"/>
    </row>
    <row r="11009" spans="3:3" x14ac:dyDescent="0.25">
      <c r="C11009" s="17"/>
    </row>
    <row r="11010" spans="3:3" x14ac:dyDescent="0.25">
      <c r="C11010" s="17"/>
    </row>
    <row r="11011" spans="3:3" x14ac:dyDescent="0.25">
      <c r="C11011" s="17"/>
    </row>
    <row r="11012" spans="3:3" x14ac:dyDescent="0.25">
      <c r="C11012" s="17"/>
    </row>
    <row r="11013" spans="3:3" x14ac:dyDescent="0.25">
      <c r="C11013" s="17"/>
    </row>
    <row r="11014" spans="3:3" x14ac:dyDescent="0.25">
      <c r="C11014" s="17"/>
    </row>
    <row r="11015" spans="3:3" x14ac:dyDescent="0.25">
      <c r="C11015" s="17"/>
    </row>
    <row r="11016" spans="3:3" x14ac:dyDescent="0.25">
      <c r="C11016" s="17"/>
    </row>
    <row r="11017" spans="3:3" x14ac:dyDescent="0.25">
      <c r="C11017" s="17"/>
    </row>
    <row r="11018" spans="3:3" x14ac:dyDescent="0.25">
      <c r="C11018" s="17"/>
    </row>
    <row r="11019" spans="3:3" x14ac:dyDescent="0.25">
      <c r="C11019" s="17"/>
    </row>
    <row r="11020" spans="3:3" x14ac:dyDescent="0.25">
      <c r="C11020" s="17"/>
    </row>
    <row r="11021" spans="3:3" x14ac:dyDescent="0.25">
      <c r="C11021" s="17"/>
    </row>
    <row r="11022" spans="3:3" x14ac:dyDescent="0.25">
      <c r="C11022" s="17"/>
    </row>
    <row r="11023" spans="3:3" x14ac:dyDescent="0.25">
      <c r="C11023" s="17"/>
    </row>
    <row r="11024" spans="3:3" x14ac:dyDescent="0.25">
      <c r="C11024" s="17"/>
    </row>
    <row r="11025" spans="3:3" x14ac:dyDescent="0.25">
      <c r="C11025" s="17"/>
    </row>
    <row r="11026" spans="3:3" x14ac:dyDescent="0.25">
      <c r="C11026" s="17"/>
    </row>
    <row r="11027" spans="3:3" x14ac:dyDescent="0.25">
      <c r="C11027" s="17"/>
    </row>
    <row r="11028" spans="3:3" x14ac:dyDescent="0.25">
      <c r="C11028" s="17"/>
    </row>
    <row r="11029" spans="3:3" x14ac:dyDescent="0.25">
      <c r="C11029" s="17"/>
    </row>
    <row r="11030" spans="3:3" x14ac:dyDescent="0.25">
      <c r="C11030" s="17"/>
    </row>
    <row r="11031" spans="3:3" x14ac:dyDescent="0.25">
      <c r="C11031" s="17"/>
    </row>
    <row r="11032" spans="3:3" x14ac:dyDescent="0.25">
      <c r="C11032" s="17"/>
    </row>
    <row r="11033" spans="3:3" x14ac:dyDescent="0.25">
      <c r="C11033" s="17"/>
    </row>
    <row r="11034" spans="3:3" x14ac:dyDescent="0.25">
      <c r="C11034" s="17"/>
    </row>
    <row r="11035" spans="3:3" x14ac:dyDescent="0.25">
      <c r="C11035" s="17"/>
    </row>
    <row r="11036" spans="3:3" x14ac:dyDescent="0.25">
      <c r="C11036" s="17"/>
    </row>
    <row r="11037" spans="3:3" x14ac:dyDescent="0.25">
      <c r="C11037" s="17"/>
    </row>
    <row r="11038" spans="3:3" x14ac:dyDescent="0.25">
      <c r="C11038" s="17"/>
    </row>
    <row r="11039" spans="3:3" x14ac:dyDescent="0.25">
      <c r="C11039" s="17"/>
    </row>
    <row r="11040" spans="3:3" x14ac:dyDescent="0.25">
      <c r="C11040" s="17"/>
    </row>
    <row r="11041" spans="3:3" x14ac:dyDescent="0.25">
      <c r="C11041" s="17"/>
    </row>
    <row r="11042" spans="3:3" x14ac:dyDescent="0.25">
      <c r="C11042" s="17"/>
    </row>
    <row r="11043" spans="3:3" x14ac:dyDescent="0.25">
      <c r="C11043" s="17"/>
    </row>
    <row r="11044" spans="3:3" x14ac:dyDescent="0.25">
      <c r="C11044" s="17"/>
    </row>
    <row r="11045" spans="3:3" x14ac:dyDescent="0.25">
      <c r="C11045" s="17"/>
    </row>
    <row r="11046" spans="3:3" x14ac:dyDescent="0.25">
      <c r="C11046" s="17"/>
    </row>
    <row r="11047" spans="3:3" x14ac:dyDescent="0.25">
      <c r="C11047" s="17"/>
    </row>
    <row r="11048" spans="3:3" x14ac:dyDescent="0.25">
      <c r="C11048" s="17"/>
    </row>
    <row r="11049" spans="3:3" x14ac:dyDescent="0.25">
      <c r="C11049" s="17"/>
    </row>
    <row r="11050" spans="3:3" x14ac:dyDescent="0.25">
      <c r="C11050" s="17"/>
    </row>
    <row r="11051" spans="3:3" x14ac:dyDescent="0.25">
      <c r="C11051" s="17"/>
    </row>
    <row r="11052" spans="3:3" x14ac:dyDescent="0.25">
      <c r="C11052" s="17"/>
    </row>
    <row r="11053" spans="3:3" x14ac:dyDescent="0.25">
      <c r="C11053" s="17"/>
    </row>
    <row r="11054" spans="3:3" x14ac:dyDescent="0.25">
      <c r="C11054" s="17"/>
    </row>
    <row r="11055" spans="3:3" x14ac:dyDescent="0.25">
      <c r="C11055" s="17"/>
    </row>
    <row r="11056" spans="3:3" x14ac:dyDescent="0.25">
      <c r="C11056" s="17"/>
    </row>
    <row r="11057" spans="3:3" x14ac:dyDescent="0.25">
      <c r="C11057" s="17"/>
    </row>
    <row r="11058" spans="3:3" x14ac:dyDescent="0.25">
      <c r="C11058" s="17"/>
    </row>
    <row r="11059" spans="3:3" x14ac:dyDescent="0.25">
      <c r="C11059" s="17"/>
    </row>
    <row r="11060" spans="3:3" x14ac:dyDescent="0.25">
      <c r="C11060" s="17"/>
    </row>
    <row r="11061" spans="3:3" x14ac:dyDescent="0.25">
      <c r="C11061" s="17"/>
    </row>
    <row r="11062" spans="3:3" x14ac:dyDescent="0.25">
      <c r="C11062" s="17"/>
    </row>
    <row r="11063" spans="3:3" x14ac:dyDescent="0.25">
      <c r="C11063" s="17"/>
    </row>
    <row r="11064" spans="3:3" x14ac:dyDescent="0.25">
      <c r="C11064" s="17"/>
    </row>
    <row r="11065" spans="3:3" x14ac:dyDescent="0.25">
      <c r="C11065" s="17"/>
    </row>
    <row r="11066" spans="3:3" x14ac:dyDescent="0.25">
      <c r="C11066" s="17"/>
    </row>
    <row r="11067" spans="3:3" x14ac:dyDescent="0.25">
      <c r="C11067" s="17"/>
    </row>
    <row r="11068" spans="3:3" x14ac:dyDescent="0.25">
      <c r="C11068" s="17"/>
    </row>
    <row r="11069" spans="3:3" x14ac:dyDescent="0.25">
      <c r="C11069" s="17"/>
    </row>
    <row r="11070" spans="3:3" x14ac:dyDescent="0.25">
      <c r="C11070" s="17"/>
    </row>
    <row r="11071" spans="3:3" x14ac:dyDescent="0.25">
      <c r="C11071" s="17"/>
    </row>
    <row r="11072" spans="3:3" x14ac:dyDescent="0.25">
      <c r="C11072" s="17"/>
    </row>
    <row r="11073" spans="3:3" x14ac:dyDescent="0.25">
      <c r="C11073" s="17"/>
    </row>
    <row r="11074" spans="3:3" x14ac:dyDescent="0.25">
      <c r="C11074" s="17"/>
    </row>
    <row r="11075" spans="3:3" x14ac:dyDescent="0.25">
      <c r="C11075" s="17"/>
    </row>
    <row r="11076" spans="3:3" x14ac:dyDescent="0.25">
      <c r="C11076" s="17"/>
    </row>
    <row r="11077" spans="3:3" x14ac:dyDescent="0.25">
      <c r="C11077" s="17"/>
    </row>
    <row r="11078" spans="3:3" x14ac:dyDescent="0.25">
      <c r="C11078" s="17"/>
    </row>
    <row r="11079" spans="3:3" x14ac:dyDescent="0.25">
      <c r="C11079" s="17"/>
    </row>
    <row r="11080" spans="3:3" x14ac:dyDescent="0.25">
      <c r="C11080" s="17"/>
    </row>
    <row r="11081" spans="3:3" x14ac:dyDescent="0.25">
      <c r="C11081" s="17"/>
    </row>
    <row r="11082" spans="3:3" x14ac:dyDescent="0.25">
      <c r="C11082" s="17"/>
    </row>
    <row r="11083" spans="3:3" x14ac:dyDescent="0.25">
      <c r="C11083" s="17"/>
    </row>
    <row r="11084" spans="3:3" x14ac:dyDescent="0.25">
      <c r="C11084" s="17"/>
    </row>
    <row r="11085" spans="3:3" x14ac:dyDescent="0.25">
      <c r="C11085" s="17"/>
    </row>
    <row r="11086" spans="3:3" x14ac:dyDescent="0.25">
      <c r="C11086" s="17"/>
    </row>
    <row r="11087" spans="3:3" x14ac:dyDescent="0.25">
      <c r="C11087" s="17"/>
    </row>
    <row r="11088" spans="3:3" x14ac:dyDescent="0.25">
      <c r="C11088" s="17"/>
    </row>
    <row r="11089" spans="3:3" x14ac:dyDescent="0.25">
      <c r="C11089" s="17"/>
    </row>
    <row r="11090" spans="3:3" x14ac:dyDescent="0.25">
      <c r="C11090" s="17"/>
    </row>
    <row r="11091" spans="3:3" x14ac:dyDescent="0.25">
      <c r="C11091" s="17"/>
    </row>
    <row r="11092" spans="3:3" x14ac:dyDescent="0.25">
      <c r="C11092" s="17"/>
    </row>
    <row r="11093" spans="3:3" x14ac:dyDescent="0.25">
      <c r="C11093" s="17"/>
    </row>
    <row r="11094" spans="3:3" x14ac:dyDescent="0.25">
      <c r="C11094" s="17"/>
    </row>
    <row r="11095" spans="3:3" x14ac:dyDescent="0.25">
      <c r="C11095" s="17"/>
    </row>
    <row r="11096" spans="3:3" x14ac:dyDescent="0.25">
      <c r="C11096" s="17"/>
    </row>
    <row r="11097" spans="3:3" x14ac:dyDescent="0.25">
      <c r="C11097" s="17"/>
    </row>
    <row r="11098" spans="3:3" x14ac:dyDescent="0.25">
      <c r="C11098" s="17"/>
    </row>
    <row r="11099" spans="3:3" x14ac:dyDescent="0.25">
      <c r="C11099" s="17"/>
    </row>
    <row r="11100" spans="3:3" x14ac:dyDescent="0.25">
      <c r="C11100" s="17"/>
    </row>
    <row r="11101" spans="3:3" x14ac:dyDescent="0.25">
      <c r="C11101" s="17"/>
    </row>
    <row r="11102" spans="3:3" x14ac:dyDescent="0.25">
      <c r="C11102" s="17"/>
    </row>
    <row r="11103" spans="3:3" x14ac:dyDescent="0.25">
      <c r="C11103" s="17"/>
    </row>
    <row r="11104" spans="3:3" x14ac:dyDescent="0.25">
      <c r="C11104" s="17"/>
    </row>
    <row r="11105" spans="3:3" x14ac:dyDescent="0.25">
      <c r="C11105" s="17"/>
    </row>
    <row r="11106" spans="3:3" x14ac:dyDescent="0.25">
      <c r="C11106" s="17"/>
    </row>
    <row r="11107" spans="3:3" x14ac:dyDescent="0.25">
      <c r="C11107" s="17"/>
    </row>
    <row r="11108" spans="3:3" x14ac:dyDescent="0.25">
      <c r="C11108" s="17"/>
    </row>
    <row r="11109" spans="3:3" x14ac:dyDescent="0.25">
      <c r="C11109" s="17"/>
    </row>
    <row r="11110" spans="3:3" x14ac:dyDescent="0.25">
      <c r="C11110" s="17"/>
    </row>
    <row r="11111" spans="3:3" x14ac:dyDescent="0.25">
      <c r="C11111" s="17"/>
    </row>
    <row r="11112" spans="3:3" x14ac:dyDescent="0.25">
      <c r="C11112" s="17"/>
    </row>
    <row r="11113" spans="3:3" x14ac:dyDescent="0.25">
      <c r="C11113" s="17"/>
    </row>
    <row r="11114" spans="3:3" x14ac:dyDescent="0.25">
      <c r="C11114" s="17"/>
    </row>
    <row r="11115" spans="3:3" x14ac:dyDescent="0.25">
      <c r="C11115" s="17"/>
    </row>
    <row r="11116" spans="3:3" x14ac:dyDescent="0.25">
      <c r="C11116" s="17"/>
    </row>
    <row r="11117" spans="3:3" x14ac:dyDescent="0.25">
      <c r="C11117" s="17"/>
    </row>
    <row r="11118" spans="3:3" x14ac:dyDescent="0.25">
      <c r="C11118" s="17"/>
    </row>
    <row r="11119" spans="3:3" x14ac:dyDescent="0.25">
      <c r="C11119" s="17"/>
    </row>
    <row r="11120" spans="3:3" x14ac:dyDescent="0.25">
      <c r="C11120" s="17"/>
    </row>
    <row r="11121" spans="3:3" x14ac:dyDescent="0.25">
      <c r="C11121" s="17"/>
    </row>
    <row r="11122" spans="3:3" x14ac:dyDescent="0.25">
      <c r="C11122" s="17"/>
    </row>
    <row r="11123" spans="3:3" x14ac:dyDescent="0.25">
      <c r="C11123" s="17"/>
    </row>
    <row r="11124" spans="3:3" x14ac:dyDescent="0.25">
      <c r="C11124" s="17"/>
    </row>
    <row r="11125" spans="3:3" x14ac:dyDescent="0.25">
      <c r="C11125" s="17"/>
    </row>
    <row r="11126" spans="3:3" x14ac:dyDescent="0.25">
      <c r="C11126" s="17"/>
    </row>
    <row r="11127" spans="3:3" x14ac:dyDescent="0.25">
      <c r="C11127" s="17"/>
    </row>
    <row r="11128" spans="3:3" x14ac:dyDescent="0.25">
      <c r="C11128" s="17"/>
    </row>
    <row r="11129" spans="3:3" x14ac:dyDescent="0.25">
      <c r="C11129" s="17"/>
    </row>
    <row r="11130" spans="3:3" x14ac:dyDescent="0.25">
      <c r="C11130" s="17"/>
    </row>
    <row r="11131" spans="3:3" x14ac:dyDescent="0.25">
      <c r="C11131" s="17"/>
    </row>
    <row r="11132" spans="3:3" x14ac:dyDescent="0.25">
      <c r="C11132" s="17"/>
    </row>
    <row r="11133" spans="3:3" x14ac:dyDescent="0.25">
      <c r="C11133" s="17"/>
    </row>
    <row r="11134" spans="3:3" x14ac:dyDescent="0.25">
      <c r="C11134" s="17"/>
    </row>
    <row r="11135" spans="3:3" x14ac:dyDescent="0.25">
      <c r="C11135" s="17"/>
    </row>
    <row r="11136" spans="3:3" x14ac:dyDescent="0.25">
      <c r="C11136" s="17"/>
    </row>
    <row r="11137" spans="3:3" x14ac:dyDescent="0.25">
      <c r="C11137" s="17"/>
    </row>
    <row r="11138" spans="3:3" x14ac:dyDescent="0.25">
      <c r="C11138" s="17"/>
    </row>
    <row r="11139" spans="3:3" x14ac:dyDescent="0.25">
      <c r="C11139" s="17"/>
    </row>
    <row r="11140" spans="3:3" x14ac:dyDescent="0.25">
      <c r="C11140" s="17"/>
    </row>
    <row r="11141" spans="3:3" x14ac:dyDescent="0.25">
      <c r="C11141" s="17"/>
    </row>
    <row r="11142" spans="3:3" x14ac:dyDescent="0.25">
      <c r="C11142" s="17"/>
    </row>
    <row r="11143" spans="3:3" x14ac:dyDescent="0.25">
      <c r="C11143" s="17"/>
    </row>
    <row r="11144" spans="3:3" x14ac:dyDescent="0.25">
      <c r="C11144" s="17"/>
    </row>
    <row r="11145" spans="3:3" x14ac:dyDescent="0.25">
      <c r="C11145" s="17"/>
    </row>
    <row r="11146" spans="3:3" x14ac:dyDescent="0.25">
      <c r="C11146" s="17"/>
    </row>
    <row r="11147" spans="3:3" x14ac:dyDescent="0.25">
      <c r="C11147" s="17"/>
    </row>
    <row r="11148" spans="3:3" x14ac:dyDescent="0.25">
      <c r="C11148" s="17"/>
    </row>
    <row r="11149" spans="3:3" x14ac:dyDescent="0.25">
      <c r="C11149" s="17"/>
    </row>
    <row r="11150" spans="3:3" x14ac:dyDescent="0.25">
      <c r="C11150" s="17"/>
    </row>
    <row r="11151" spans="3:3" x14ac:dyDescent="0.25">
      <c r="C11151" s="17"/>
    </row>
    <row r="11152" spans="3:3" x14ac:dyDescent="0.25">
      <c r="C11152" s="17"/>
    </row>
    <row r="11153" spans="3:3" x14ac:dyDescent="0.25">
      <c r="C11153" s="17"/>
    </row>
    <row r="11154" spans="3:3" x14ac:dyDescent="0.25">
      <c r="C11154" s="17"/>
    </row>
    <row r="11155" spans="3:3" x14ac:dyDescent="0.25">
      <c r="C11155" s="17"/>
    </row>
    <row r="11156" spans="3:3" x14ac:dyDescent="0.25">
      <c r="C11156" s="17"/>
    </row>
    <row r="11157" spans="3:3" x14ac:dyDescent="0.25">
      <c r="C11157" s="17"/>
    </row>
    <row r="11158" spans="3:3" x14ac:dyDescent="0.25">
      <c r="C11158" s="17"/>
    </row>
    <row r="11159" spans="3:3" x14ac:dyDescent="0.25">
      <c r="C11159" s="17"/>
    </row>
    <row r="11160" spans="3:3" x14ac:dyDescent="0.25">
      <c r="C11160" s="17"/>
    </row>
    <row r="11161" spans="3:3" x14ac:dyDescent="0.25">
      <c r="C11161" s="17"/>
    </row>
    <row r="11162" spans="3:3" x14ac:dyDescent="0.25">
      <c r="C11162" s="17"/>
    </row>
    <row r="11163" spans="3:3" x14ac:dyDescent="0.25">
      <c r="C11163" s="17"/>
    </row>
    <row r="11164" spans="3:3" x14ac:dyDescent="0.25">
      <c r="C11164" s="17"/>
    </row>
    <row r="11165" spans="3:3" x14ac:dyDescent="0.25">
      <c r="C11165" s="17"/>
    </row>
    <row r="11166" spans="3:3" x14ac:dyDescent="0.25">
      <c r="C11166" s="17"/>
    </row>
    <row r="11167" spans="3:3" x14ac:dyDescent="0.25">
      <c r="C11167" s="17"/>
    </row>
    <row r="11168" spans="3:3" x14ac:dyDescent="0.25">
      <c r="C11168" s="17"/>
    </row>
    <row r="11169" spans="3:3" x14ac:dyDescent="0.25">
      <c r="C11169" s="17"/>
    </row>
    <row r="11170" spans="3:3" x14ac:dyDescent="0.25">
      <c r="C11170" s="17"/>
    </row>
    <row r="11171" spans="3:3" x14ac:dyDescent="0.25">
      <c r="C11171" s="17"/>
    </row>
    <row r="11172" spans="3:3" x14ac:dyDescent="0.25">
      <c r="C11172" s="17"/>
    </row>
    <row r="11173" spans="3:3" x14ac:dyDescent="0.25">
      <c r="C11173" s="17"/>
    </row>
    <row r="11174" spans="3:3" x14ac:dyDescent="0.25">
      <c r="C11174" s="17"/>
    </row>
    <row r="11175" spans="3:3" x14ac:dyDescent="0.25">
      <c r="C11175" s="17"/>
    </row>
    <row r="11176" spans="3:3" x14ac:dyDescent="0.25">
      <c r="C11176" s="17"/>
    </row>
    <row r="11177" spans="3:3" x14ac:dyDescent="0.25">
      <c r="C11177" s="17"/>
    </row>
    <row r="11178" spans="3:3" x14ac:dyDescent="0.25">
      <c r="C11178" s="17"/>
    </row>
    <row r="11179" spans="3:3" x14ac:dyDescent="0.25">
      <c r="C11179" s="17"/>
    </row>
    <row r="11180" spans="3:3" x14ac:dyDescent="0.25">
      <c r="C11180" s="17"/>
    </row>
    <row r="11181" spans="3:3" x14ac:dyDescent="0.25">
      <c r="C11181" s="17"/>
    </row>
    <row r="11182" spans="3:3" x14ac:dyDescent="0.25">
      <c r="C11182" s="17"/>
    </row>
    <row r="11183" spans="3:3" x14ac:dyDescent="0.25">
      <c r="C11183" s="17"/>
    </row>
    <row r="11184" spans="3:3" x14ac:dyDescent="0.25">
      <c r="C11184" s="17"/>
    </row>
    <row r="11185" spans="3:3" x14ac:dyDescent="0.25">
      <c r="C11185" s="17"/>
    </row>
    <row r="11186" spans="3:3" x14ac:dyDescent="0.25">
      <c r="C11186" s="17"/>
    </row>
    <row r="11187" spans="3:3" x14ac:dyDescent="0.25">
      <c r="C11187" s="17"/>
    </row>
    <row r="11188" spans="3:3" x14ac:dyDescent="0.25">
      <c r="C11188" s="17"/>
    </row>
    <row r="11189" spans="3:3" x14ac:dyDescent="0.25">
      <c r="C11189" s="17"/>
    </row>
    <row r="11190" spans="3:3" x14ac:dyDescent="0.25">
      <c r="C11190" s="17"/>
    </row>
    <row r="11191" spans="3:3" x14ac:dyDescent="0.25">
      <c r="C11191" s="17"/>
    </row>
    <row r="11192" spans="3:3" x14ac:dyDescent="0.25">
      <c r="C11192" s="17"/>
    </row>
    <row r="11193" spans="3:3" x14ac:dyDescent="0.25">
      <c r="C11193" s="17"/>
    </row>
    <row r="11194" spans="3:3" x14ac:dyDescent="0.25">
      <c r="C11194" s="17"/>
    </row>
    <row r="11195" spans="3:3" x14ac:dyDescent="0.25">
      <c r="C11195" s="17"/>
    </row>
    <row r="11196" spans="3:3" x14ac:dyDescent="0.25">
      <c r="C11196" s="17"/>
    </row>
    <row r="11197" spans="3:3" x14ac:dyDescent="0.25">
      <c r="C11197" s="17"/>
    </row>
    <row r="11198" spans="3:3" x14ac:dyDescent="0.25">
      <c r="C11198" s="17"/>
    </row>
    <row r="11199" spans="3:3" x14ac:dyDescent="0.25">
      <c r="C11199" s="17"/>
    </row>
    <row r="11200" spans="3:3" x14ac:dyDescent="0.25">
      <c r="C11200" s="17"/>
    </row>
    <row r="11201" spans="3:3" x14ac:dyDescent="0.25">
      <c r="C11201" s="17"/>
    </row>
    <row r="11202" spans="3:3" x14ac:dyDescent="0.25">
      <c r="C11202" s="17"/>
    </row>
    <row r="11203" spans="3:3" x14ac:dyDescent="0.25">
      <c r="C11203" s="17"/>
    </row>
    <row r="11204" spans="3:3" x14ac:dyDescent="0.25">
      <c r="C11204" s="17"/>
    </row>
    <row r="11205" spans="3:3" x14ac:dyDescent="0.25">
      <c r="C11205" s="17"/>
    </row>
    <row r="11206" spans="3:3" x14ac:dyDescent="0.25">
      <c r="C11206" s="17"/>
    </row>
    <row r="11207" spans="3:3" x14ac:dyDescent="0.25">
      <c r="C11207" s="17"/>
    </row>
    <row r="11208" spans="3:3" x14ac:dyDescent="0.25">
      <c r="C11208" s="17"/>
    </row>
    <row r="11209" spans="3:3" x14ac:dyDescent="0.25">
      <c r="C11209" s="17"/>
    </row>
    <row r="11210" spans="3:3" x14ac:dyDescent="0.25">
      <c r="C11210" s="17"/>
    </row>
    <row r="11211" spans="3:3" x14ac:dyDescent="0.25">
      <c r="C11211" s="17"/>
    </row>
    <row r="11212" spans="3:3" x14ac:dyDescent="0.25">
      <c r="C11212" s="17"/>
    </row>
    <row r="11213" spans="3:3" x14ac:dyDescent="0.25">
      <c r="C11213" s="17"/>
    </row>
    <row r="11214" spans="3:3" x14ac:dyDescent="0.25">
      <c r="C11214" s="17"/>
    </row>
    <row r="11215" spans="3:3" x14ac:dyDescent="0.25">
      <c r="C11215" s="17"/>
    </row>
    <row r="11216" spans="3:3" x14ac:dyDescent="0.25">
      <c r="C11216" s="17"/>
    </row>
    <row r="11217" spans="3:3" x14ac:dyDescent="0.25">
      <c r="C11217" s="17"/>
    </row>
    <row r="11218" spans="3:3" x14ac:dyDescent="0.25">
      <c r="C11218" s="17"/>
    </row>
    <row r="11219" spans="3:3" x14ac:dyDescent="0.25">
      <c r="C11219" s="17"/>
    </row>
    <row r="11220" spans="3:3" x14ac:dyDescent="0.25">
      <c r="C11220" s="17"/>
    </row>
    <row r="11221" spans="3:3" x14ac:dyDescent="0.25">
      <c r="C11221" s="17"/>
    </row>
    <row r="11222" spans="3:3" x14ac:dyDescent="0.25">
      <c r="C11222" s="17"/>
    </row>
    <row r="11223" spans="3:3" x14ac:dyDescent="0.25">
      <c r="C11223" s="17"/>
    </row>
    <row r="11224" spans="3:3" x14ac:dyDescent="0.25">
      <c r="C11224" s="17"/>
    </row>
    <row r="11225" spans="3:3" x14ac:dyDescent="0.25">
      <c r="C11225" s="17"/>
    </row>
    <row r="11226" spans="3:3" x14ac:dyDescent="0.25">
      <c r="C11226" s="17"/>
    </row>
    <row r="11227" spans="3:3" x14ac:dyDescent="0.25">
      <c r="C11227" s="17"/>
    </row>
    <row r="11228" spans="3:3" x14ac:dyDescent="0.25">
      <c r="C11228" s="17"/>
    </row>
    <row r="11229" spans="3:3" x14ac:dyDescent="0.25">
      <c r="C11229" s="17"/>
    </row>
    <row r="11230" spans="3:3" x14ac:dyDescent="0.25">
      <c r="C11230" s="17"/>
    </row>
    <row r="11231" spans="3:3" x14ac:dyDescent="0.25">
      <c r="C11231" s="17"/>
    </row>
    <row r="11232" spans="3:3" x14ac:dyDescent="0.25">
      <c r="C11232" s="17"/>
    </row>
    <row r="11233" spans="3:3" x14ac:dyDescent="0.25">
      <c r="C11233" s="17"/>
    </row>
    <row r="11234" spans="3:3" x14ac:dyDescent="0.25">
      <c r="C11234" s="17"/>
    </row>
    <row r="11235" spans="3:3" x14ac:dyDescent="0.25">
      <c r="C11235" s="17"/>
    </row>
    <row r="11236" spans="3:3" x14ac:dyDescent="0.25">
      <c r="C11236" s="17"/>
    </row>
    <row r="11237" spans="3:3" x14ac:dyDescent="0.25">
      <c r="C11237" s="17"/>
    </row>
    <row r="11238" spans="3:3" x14ac:dyDescent="0.25">
      <c r="C11238" s="17"/>
    </row>
    <row r="11239" spans="3:3" x14ac:dyDescent="0.25">
      <c r="C11239" s="17"/>
    </row>
    <row r="11240" spans="3:3" x14ac:dyDescent="0.25">
      <c r="C11240" s="17"/>
    </row>
    <row r="11241" spans="3:3" x14ac:dyDescent="0.25">
      <c r="C11241" s="17"/>
    </row>
    <row r="11242" spans="3:3" x14ac:dyDescent="0.25">
      <c r="C11242" s="17"/>
    </row>
    <row r="11243" spans="3:3" x14ac:dyDescent="0.25">
      <c r="C11243" s="17"/>
    </row>
    <row r="11244" spans="3:3" x14ac:dyDescent="0.25">
      <c r="C11244" s="17"/>
    </row>
    <row r="11245" spans="3:3" x14ac:dyDescent="0.25">
      <c r="C11245" s="17"/>
    </row>
    <row r="11246" spans="3:3" x14ac:dyDescent="0.25">
      <c r="C11246" s="17"/>
    </row>
    <row r="11247" spans="3:3" x14ac:dyDescent="0.25">
      <c r="C11247" s="17"/>
    </row>
    <row r="11248" spans="3:3" x14ac:dyDescent="0.25">
      <c r="C11248" s="17"/>
    </row>
    <row r="11249" spans="3:3" x14ac:dyDescent="0.25">
      <c r="C11249" s="17"/>
    </row>
    <row r="11250" spans="3:3" x14ac:dyDescent="0.25">
      <c r="C11250" s="17"/>
    </row>
    <row r="11251" spans="3:3" x14ac:dyDescent="0.25">
      <c r="C11251" s="17"/>
    </row>
    <row r="11252" spans="3:3" x14ac:dyDescent="0.25">
      <c r="C11252" s="17"/>
    </row>
    <row r="11253" spans="3:3" x14ac:dyDescent="0.25">
      <c r="C11253" s="17"/>
    </row>
    <row r="11254" spans="3:3" x14ac:dyDescent="0.25">
      <c r="C11254" s="17"/>
    </row>
    <row r="11255" spans="3:3" x14ac:dyDescent="0.25">
      <c r="C11255" s="17"/>
    </row>
    <row r="11256" spans="3:3" x14ac:dyDescent="0.25">
      <c r="C11256" s="17"/>
    </row>
    <row r="11257" spans="3:3" x14ac:dyDescent="0.25">
      <c r="C11257" s="17"/>
    </row>
    <row r="11258" spans="3:3" x14ac:dyDescent="0.25">
      <c r="C11258" s="17"/>
    </row>
    <row r="11259" spans="3:3" x14ac:dyDescent="0.25">
      <c r="C11259" s="17"/>
    </row>
    <row r="11260" spans="3:3" x14ac:dyDescent="0.25">
      <c r="C11260" s="17"/>
    </row>
    <row r="11261" spans="3:3" x14ac:dyDescent="0.25">
      <c r="C11261" s="17"/>
    </row>
    <row r="11262" spans="3:3" x14ac:dyDescent="0.25">
      <c r="C11262" s="17"/>
    </row>
    <row r="11263" spans="3:3" x14ac:dyDescent="0.25">
      <c r="C11263" s="17"/>
    </row>
    <row r="11264" spans="3:3" x14ac:dyDescent="0.25">
      <c r="C11264" s="17"/>
    </row>
    <row r="11265" spans="3:3" x14ac:dyDescent="0.25">
      <c r="C11265" s="17"/>
    </row>
    <row r="11266" spans="3:3" x14ac:dyDescent="0.25">
      <c r="C11266" s="17"/>
    </row>
    <row r="11267" spans="3:3" x14ac:dyDescent="0.25">
      <c r="C11267" s="17"/>
    </row>
    <row r="11268" spans="3:3" x14ac:dyDescent="0.25">
      <c r="C11268" s="17"/>
    </row>
    <row r="11269" spans="3:3" x14ac:dyDescent="0.25">
      <c r="C11269" s="17"/>
    </row>
    <row r="11270" spans="3:3" x14ac:dyDescent="0.25">
      <c r="C11270" s="17"/>
    </row>
    <row r="11271" spans="3:3" x14ac:dyDescent="0.25">
      <c r="C11271" s="17"/>
    </row>
    <row r="11272" spans="3:3" x14ac:dyDescent="0.25">
      <c r="C11272" s="17"/>
    </row>
    <row r="11273" spans="3:3" x14ac:dyDescent="0.25">
      <c r="C11273" s="17"/>
    </row>
    <row r="11274" spans="3:3" x14ac:dyDescent="0.25">
      <c r="C11274" s="17"/>
    </row>
    <row r="11275" spans="3:3" x14ac:dyDescent="0.25">
      <c r="C11275" s="17"/>
    </row>
    <row r="11276" spans="3:3" x14ac:dyDescent="0.25">
      <c r="C11276" s="17"/>
    </row>
    <row r="11277" spans="3:3" x14ac:dyDescent="0.25">
      <c r="C11277" s="17"/>
    </row>
    <row r="11278" spans="3:3" x14ac:dyDescent="0.25">
      <c r="C11278" s="17"/>
    </row>
    <row r="11279" spans="3:3" x14ac:dyDescent="0.25">
      <c r="C11279" s="17"/>
    </row>
    <row r="11280" spans="3:3" x14ac:dyDescent="0.25">
      <c r="C11280" s="17"/>
    </row>
    <row r="11281" spans="3:3" x14ac:dyDescent="0.25">
      <c r="C11281" s="17"/>
    </row>
    <row r="11282" spans="3:3" x14ac:dyDescent="0.25">
      <c r="C11282" s="17"/>
    </row>
    <row r="11283" spans="3:3" x14ac:dyDescent="0.25">
      <c r="C11283" s="17"/>
    </row>
    <row r="11284" spans="3:3" x14ac:dyDescent="0.25">
      <c r="C11284" s="17"/>
    </row>
    <row r="11285" spans="3:3" x14ac:dyDescent="0.25">
      <c r="C11285" s="17"/>
    </row>
    <row r="11286" spans="3:3" x14ac:dyDescent="0.25">
      <c r="C11286" s="17"/>
    </row>
    <row r="11287" spans="3:3" x14ac:dyDescent="0.25">
      <c r="C11287" s="17"/>
    </row>
    <row r="11288" spans="3:3" x14ac:dyDescent="0.25">
      <c r="C11288" s="17"/>
    </row>
    <row r="11289" spans="3:3" x14ac:dyDescent="0.25">
      <c r="C11289" s="17"/>
    </row>
    <row r="11290" spans="3:3" x14ac:dyDescent="0.25">
      <c r="C11290" s="17"/>
    </row>
    <row r="11291" spans="3:3" x14ac:dyDescent="0.25">
      <c r="C11291" s="17"/>
    </row>
    <row r="11292" spans="3:3" x14ac:dyDescent="0.25">
      <c r="C11292" s="17"/>
    </row>
    <row r="11293" spans="3:3" x14ac:dyDescent="0.25">
      <c r="C11293" s="17"/>
    </row>
    <row r="11294" spans="3:3" x14ac:dyDescent="0.25">
      <c r="C11294" s="17"/>
    </row>
    <row r="11295" spans="3:3" x14ac:dyDescent="0.25">
      <c r="C11295" s="17"/>
    </row>
    <row r="11296" spans="3:3" x14ac:dyDescent="0.25">
      <c r="C11296" s="17"/>
    </row>
    <row r="11297" spans="3:3" x14ac:dyDescent="0.25">
      <c r="C11297" s="17"/>
    </row>
    <row r="11298" spans="3:3" x14ac:dyDescent="0.25">
      <c r="C11298" s="17"/>
    </row>
    <row r="11299" spans="3:3" x14ac:dyDescent="0.25">
      <c r="C11299" s="17"/>
    </row>
    <row r="11300" spans="3:3" x14ac:dyDescent="0.25">
      <c r="C11300" s="17"/>
    </row>
    <row r="11301" spans="3:3" x14ac:dyDescent="0.25">
      <c r="C11301" s="17"/>
    </row>
    <row r="11302" spans="3:3" x14ac:dyDescent="0.25">
      <c r="C11302" s="17"/>
    </row>
    <row r="11303" spans="3:3" x14ac:dyDescent="0.25">
      <c r="C11303" s="17"/>
    </row>
    <row r="11304" spans="3:3" x14ac:dyDescent="0.25">
      <c r="C11304" s="17"/>
    </row>
    <row r="11305" spans="3:3" x14ac:dyDescent="0.25">
      <c r="C11305" s="17"/>
    </row>
    <row r="11306" spans="3:3" x14ac:dyDescent="0.25">
      <c r="C11306" s="17"/>
    </row>
    <row r="11307" spans="3:3" x14ac:dyDescent="0.25">
      <c r="C11307" s="17"/>
    </row>
    <row r="11308" spans="3:3" x14ac:dyDescent="0.25">
      <c r="C11308" s="17"/>
    </row>
    <row r="11309" spans="3:3" x14ac:dyDescent="0.25">
      <c r="C11309" s="17"/>
    </row>
    <row r="11310" spans="3:3" x14ac:dyDescent="0.25">
      <c r="C11310" s="17"/>
    </row>
    <row r="11311" spans="3:3" x14ac:dyDescent="0.25">
      <c r="C11311" s="17"/>
    </row>
    <row r="11312" spans="3:3" x14ac:dyDescent="0.25">
      <c r="C11312" s="17"/>
    </row>
    <row r="11313" spans="3:3" x14ac:dyDescent="0.25">
      <c r="C11313" s="17"/>
    </row>
    <row r="11314" spans="3:3" x14ac:dyDescent="0.25">
      <c r="C11314" s="17"/>
    </row>
    <row r="11315" spans="3:3" x14ac:dyDescent="0.25">
      <c r="C11315" s="17"/>
    </row>
    <row r="11316" spans="3:3" x14ac:dyDescent="0.25">
      <c r="C11316" s="17"/>
    </row>
    <row r="11317" spans="3:3" x14ac:dyDescent="0.25">
      <c r="C11317" s="17"/>
    </row>
    <row r="11318" spans="3:3" x14ac:dyDescent="0.25">
      <c r="C11318" s="17"/>
    </row>
    <row r="11319" spans="3:3" x14ac:dyDescent="0.25">
      <c r="C11319" s="17"/>
    </row>
    <row r="11320" spans="3:3" x14ac:dyDescent="0.25">
      <c r="C11320" s="17"/>
    </row>
    <row r="11321" spans="3:3" x14ac:dyDescent="0.25">
      <c r="C11321" s="17"/>
    </row>
    <row r="11322" spans="3:3" x14ac:dyDescent="0.25">
      <c r="C11322" s="17"/>
    </row>
    <row r="11323" spans="3:3" x14ac:dyDescent="0.25">
      <c r="C11323" s="17"/>
    </row>
    <row r="11324" spans="3:3" x14ac:dyDescent="0.25">
      <c r="C11324" s="17"/>
    </row>
    <row r="11325" spans="3:3" x14ac:dyDescent="0.25">
      <c r="C11325" s="17"/>
    </row>
    <row r="11326" spans="3:3" x14ac:dyDescent="0.25">
      <c r="C11326" s="17"/>
    </row>
    <row r="11327" spans="3:3" x14ac:dyDescent="0.25">
      <c r="C11327" s="17"/>
    </row>
    <row r="11328" spans="3:3" x14ac:dyDescent="0.25">
      <c r="C11328" s="17"/>
    </row>
    <row r="11329" spans="3:3" x14ac:dyDescent="0.25">
      <c r="C11329" s="17"/>
    </row>
    <row r="11330" spans="3:3" x14ac:dyDescent="0.25">
      <c r="C11330" s="17"/>
    </row>
    <row r="11331" spans="3:3" x14ac:dyDescent="0.25">
      <c r="C11331" s="17"/>
    </row>
    <row r="11332" spans="3:3" x14ac:dyDescent="0.25">
      <c r="C11332" s="17"/>
    </row>
    <row r="11333" spans="3:3" x14ac:dyDescent="0.25">
      <c r="C11333" s="17"/>
    </row>
    <row r="11334" spans="3:3" x14ac:dyDescent="0.25">
      <c r="C11334" s="17"/>
    </row>
    <row r="11335" spans="3:3" x14ac:dyDescent="0.25">
      <c r="C11335" s="17"/>
    </row>
    <row r="11336" spans="3:3" x14ac:dyDescent="0.25">
      <c r="C11336" s="17"/>
    </row>
    <row r="11337" spans="3:3" x14ac:dyDescent="0.25">
      <c r="C11337" s="17"/>
    </row>
    <row r="11338" spans="3:3" x14ac:dyDescent="0.25">
      <c r="C11338" s="17"/>
    </row>
    <row r="11339" spans="3:3" x14ac:dyDescent="0.25">
      <c r="C11339" s="17"/>
    </row>
    <row r="11340" spans="3:3" x14ac:dyDescent="0.25">
      <c r="C11340" s="17"/>
    </row>
    <row r="11341" spans="3:3" x14ac:dyDescent="0.25">
      <c r="C11341" s="17"/>
    </row>
    <row r="11342" spans="3:3" x14ac:dyDescent="0.25">
      <c r="C11342" s="17"/>
    </row>
    <row r="11343" spans="3:3" x14ac:dyDescent="0.25">
      <c r="C11343" s="17"/>
    </row>
    <row r="11344" spans="3:3" x14ac:dyDescent="0.25">
      <c r="C11344" s="17"/>
    </row>
    <row r="11345" spans="3:3" x14ac:dyDescent="0.25">
      <c r="C11345" s="17"/>
    </row>
    <row r="11346" spans="3:3" x14ac:dyDescent="0.25">
      <c r="C11346" s="17"/>
    </row>
    <row r="11347" spans="3:3" x14ac:dyDescent="0.25">
      <c r="C11347" s="17"/>
    </row>
    <row r="11348" spans="3:3" x14ac:dyDescent="0.25">
      <c r="C11348" s="17"/>
    </row>
    <row r="11349" spans="3:3" x14ac:dyDescent="0.25">
      <c r="C11349" s="17"/>
    </row>
    <row r="11350" spans="3:3" x14ac:dyDescent="0.25">
      <c r="C11350" s="17"/>
    </row>
    <row r="11351" spans="3:3" x14ac:dyDescent="0.25">
      <c r="C11351" s="17"/>
    </row>
    <row r="11352" spans="3:3" x14ac:dyDescent="0.25">
      <c r="C11352" s="17"/>
    </row>
    <row r="11353" spans="3:3" x14ac:dyDescent="0.25">
      <c r="C11353" s="17"/>
    </row>
    <row r="11354" spans="3:3" x14ac:dyDescent="0.25">
      <c r="C11354" s="17"/>
    </row>
    <row r="11355" spans="3:3" x14ac:dyDescent="0.25">
      <c r="C11355" s="17"/>
    </row>
    <row r="11356" spans="3:3" x14ac:dyDescent="0.25">
      <c r="C11356" s="17"/>
    </row>
    <row r="11357" spans="3:3" x14ac:dyDescent="0.25">
      <c r="C11357" s="17"/>
    </row>
    <row r="11358" spans="3:3" x14ac:dyDescent="0.25">
      <c r="C11358" s="17"/>
    </row>
    <row r="11359" spans="3:3" x14ac:dyDescent="0.25">
      <c r="C11359" s="17"/>
    </row>
    <row r="11360" spans="3:3" x14ac:dyDescent="0.25">
      <c r="C11360" s="17"/>
    </row>
    <row r="11361" spans="3:3" x14ac:dyDescent="0.25">
      <c r="C11361" s="17"/>
    </row>
    <row r="11362" spans="3:3" x14ac:dyDescent="0.25">
      <c r="C11362" s="17"/>
    </row>
    <row r="11363" spans="3:3" x14ac:dyDescent="0.25">
      <c r="C11363" s="17"/>
    </row>
    <row r="11364" spans="3:3" x14ac:dyDescent="0.25">
      <c r="C11364" s="17"/>
    </row>
    <row r="11365" spans="3:3" x14ac:dyDescent="0.25">
      <c r="C11365" s="17"/>
    </row>
    <row r="11366" spans="3:3" x14ac:dyDescent="0.25">
      <c r="C11366" s="17"/>
    </row>
    <row r="11367" spans="3:3" x14ac:dyDescent="0.25">
      <c r="C11367" s="17"/>
    </row>
    <row r="11368" spans="3:3" x14ac:dyDescent="0.25">
      <c r="C11368" s="17"/>
    </row>
    <row r="11369" spans="3:3" x14ac:dyDescent="0.25">
      <c r="C11369" s="17"/>
    </row>
    <row r="11370" spans="3:3" x14ac:dyDescent="0.25">
      <c r="C11370" s="17"/>
    </row>
    <row r="11371" spans="3:3" x14ac:dyDescent="0.25">
      <c r="C11371" s="17"/>
    </row>
    <row r="11372" spans="3:3" x14ac:dyDescent="0.25">
      <c r="C11372" s="17"/>
    </row>
    <row r="11373" spans="3:3" x14ac:dyDescent="0.25">
      <c r="C11373" s="17"/>
    </row>
    <row r="11374" spans="3:3" x14ac:dyDescent="0.25">
      <c r="C11374" s="17"/>
    </row>
    <row r="11375" spans="3:3" x14ac:dyDescent="0.25">
      <c r="C11375" s="17"/>
    </row>
    <row r="11376" spans="3:3" x14ac:dyDescent="0.25">
      <c r="C11376" s="17"/>
    </row>
    <row r="11377" spans="3:3" x14ac:dyDescent="0.25">
      <c r="C11377" s="17"/>
    </row>
    <row r="11378" spans="3:3" x14ac:dyDescent="0.25">
      <c r="C11378" s="17"/>
    </row>
    <row r="11379" spans="3:3" x14ac:dyDescent="0.25">
      <c r="C11379" s="17"/>
    </row>
    <row r="11380" spans="3:3" x14ac:dyDescent="0.25">
      <c r="C11380" s="17"/>
    </row>
    <row r="11381" spans="3:3" x14ac:dyDescent="0.25">
      <c r="C11381" s="17"/>
    </row>
    <row r="11382" spans="3:3" x14ac:dyDescent="0.25">
      <c r="C11382" s="17"/>
    </row>
    <row r="11383" spans="3:3" x14ac:dyDescent="0.25">
      <c r="C11383" s="17"/>
    </row>
    <row r="11384" spans="3:3" x14ac:dyDescent="0.25">
      <c r="C11384" s="17"/>
    </row>
    <row r="11385" spans="3:3" x14ac:dyDescent="0.25">
      <c r="C11385" s="17"/>
    </row>
    <row r="11386" spans="3:3" x14ac:dyDescent="0.25">
      <c r="C11386" s="17"/>
    </row>
    <row r="11387" spans="3:3" x14ac:dyDescent="0.25">
      <c r="C11387" s="17"/>
    </row>
    <row r="11388" spans="3:3" x14ac:dyDescent="0.25">
      <c r="C11388" s="17"/>
    </row>
    <row r="11389" spans="3:3" x14ac:dyDescent="0.25">
      <c r="C11389" s="17"/>
    </row>
    <row r="11390" spans="3:3" x14ac:dyDescent="0.25">
      <c r="C11390" s="17"/>
    </row>
    <row r="11391" spans="3:3" x14ac:dyDescent="0.25">
      <c r="C11391" s="17"/>
    </row>
    <row r="11392" spans="3:3" x14ac:dyDescent="0.25">
      <c r="C11392" s="17"/>
    </row>
    <row r="11393" spans="3:3" x14ac:dyDescent="0.25">
      <c r="C11393" s="17"/>
    </row>
    <row r="11394" spans="3:3" x14ac:dyDescent="0.25">
      <c r="C11394" s="17"/>
    </row>
    <row r="11395" spans="3:3" x14ac:dyDescent="0.25">
      <c r="C11395" s="17"/>
    </row>
    <row r="11396" spans="3:3" x14ac:dyDescent="0.25">
      <c r="C11396" s="17"/>
    </row>
    <row r="11397" spans="3:3" x14ac:dyDescent="0.25">
      <c r="C11397" s="17"/>
    </row>
    <row r="11398" spans="3:3" x14ac:dyDescent="0.25">
      <c r="C11398" s="17"/>
    </row>
    <row r="11399" spans="3:3" x14ac:dyDescent="0.25">
      <c r="C11399" s="17"/>
    </row>
    <row r="11400" spans="3:3" x14ac:dyDescent="0.25">
      <c r="C11400" s="17"/>
    </row>
    <row r="11401" spans="3:3" x14ac:dyDescent="0.25">
      <c r="C11401" s="17"/>
    </row>
    <row r="11402" spans="3:3" x14ac:dyDescent="0.25">
      <c r="C11402" s="17"/>
    </row>
    <row r="11403" spans="3:3" x14ac:dyDescent="0.25">
      <c r="C11403" s="17"/>
    </row>
    <row r="11404" spans="3:3" x14ac:dyDescent="0.25">
      <c r="C11404" s="17"/>
    </row>
    <row r="11405" spans="3:3" x14ac:dyDescent="0.25">
      <c r="C11405" s="17"/>
    </row>
    <row r="11406" spans="3:3" x14ac:dyDescent="0.25">
      <c r="C11406" s="17"/>
    </row>
    <row r="11407" spans="3:3" x14ac:dyDescent="0.25">
      <c r="C11407" s="17"/>
    </row>
    <row r="11408" spans="3:3" x14ac:dyDescent="0.25">
      <c r="C11408" s="17"/>
    </row>
    <row r="11409" spans="3:3" x14ac:dyDescent="0.25">
      <c r="C11409" s="17"/>
    </row>
    <row r="11410" spans="3:3" x14ac:dyDescent="0.25">
      <c r="C11410" s="17"/>
    </row>
    <row r="11411" spans="3:3" x14ac:dyDescent="0.25">
      <c r="C11411" s="17"/>
    </row>
    <row r="11412" spans="3:3" x14ac:dyDescent="0.25">
      <c r="C11412" s="17"/>
    </row>
    <row r="11413" spans="3:3" x14ac:dyDescent="0.25">
      <c r="C11413" s="17"/>
    </row>
    <row r="11414" spans="3:3" x14ac:dyDescent="0.25">
      <c r="C11414" s="17"/>
    </row>
    <row r="11415" spans="3:3" x14ac:dyDescent="0.25">
      <c r="C11415" s="17"/>
    </row>
    <row r="11416" spans="3:3" x14ac:dyDescent="0.25">
      <c r="C11416" s="17"/>
    </row>
    <row r="11417" spans="3:3" x14ac:dyDescent="0.25">
      <c r="C11417" s="17"/>
    </row>
    <row r="11418" spans="3:3" x14ac:dyDescent="0.25">
      <c r="C11418" s="17"/>
    </row>
    <row r="11419" spans="3:3" x14ac:dyDescent="0.25">
      <c r="C11419" s="17"/>
    </row>
    <row r="11420" spans="3:3" x14ac:dyDescent="0.25">
      <c r="C11420" s="17"/>
    </row>
    <row r="11421" spans="3:3" x14ac:dyDescent="0.25">
      <c r="C11421" s="17"/>
    </row>
    <row r="11422" spans="3:3" x14ac:dyDescent="0.25">
      <c r="C11422" s="17"/>
    </row>
    <row r="11423" spans="3:3" x14ac:dyDescent="0.25">
      <c r="C11423" s="17"/>
    </row>
    <row r="11424" spans="3:3" x14ac:dyDescent="0.25">
      <c r="C11424" s="17"/>
    </row>
    <row r="11425" spans="3:3" x14ac:dyDescent="0.25">
      <c r="C11425" s="17"/>
    </row>
    <row r="11426" spans="3:3" x14ac:dyDescent="0.25">
      <c r="C11426" s="17"/>
    </row>
    <row r="11427" spans="3:3" x14ac:dyDescent="0.25">
      <c r="C11427" s="17"/>
    </row>
    <row r="11428" spans="3:3" x14ac:dyDescent="0.25">
      <c r="C11428" s="17"/>
    </row>
    <row r="11429" spans="3:3" x14ac:dyDescent="0.25">
      <c r="C11429" s="17"/>
    </row>
    <row r="11430" spans="3:3" x14ac:dyDescent="0.25">
      <c r="C11430" s="17"/>
    </row>
    <row r="11431" spans="3:3" x14ac:dyDescent="0.25">
      <c r="C11431" s="17"/>
    </row>
    <row r="11432" spans="3:3" x14ac:dyDescent="0.25">
      <c r="C11432" s="17"/>
    </row>
    <row r="11433" spans="3:3" x14ac:dyDescent="0.25">
      <c r="C11433" s="17"/>
    </row>
    <row r="11434" spans="3:3" x14ac:dyDescent="0.25">
      <c r="C11434" s="17"/>
    </row>
    <row r="11435" spans="3:3" x14ac:dyDescent="0.25">
      <c r="C11435" s="17"/>
    </row>
    <row r="11436" spans="3:3" x14ac:dyDescent="0.25">
      <c r="C11436" s="17"/>
    </row>
    <row r="11437" spans="3:3" x14ac:dyDescent="0.25">
      <c r="C11437" s="17"/>
    </row>
    <row r="11438" spans="3:3" x14ac:dyDescent="0.25">
      <c r="C11438" s="17"/>
    </row>
    <row r="11439" spans="3:3" x14ac:dyDescent="0.25">
      <c r="C11439" s="17"/>
    </row>
    <row r="11440" spans="3:3" x14ac:dyDescent="0.25">
      <c r="C11440" s="17"/>
    </row>
    <row r="11441" spans="3:3" x14ac:dyDescent="0.25">
      <c r="C11441" s="17"/>
    </row>
    <row r="11442" spans="3:3" x14ac:dyDescent="0.25">
      <c r="C11442" s="17"/>
    </row>
    <row r="11443" spans="3:3" x14ac:dyDescent="0.25">
      <c r="C11443" s="17"/>
    </row>
    <row r="11444" spans="3:3" x14ac:dyDescent="0.25">
      <c r="C11444" s="17"/>
    </row>
    <row r="11445" spans="3:3" x14ac:dyDescent="0.25">
      <c r="C11445" s="17"/>
    </row>
    <row r="11446" spans="3:3" x14ac:dyDescent="0.25">
      <c r="C11446" s="17"/>
    </row>
    <row r="11447" spans="3:3" x14ac:dyDescent="0.25">
      <c r="C11447" s="17"/>
    </row>
    <row r="11448" spans="3:3" x14ac:dyDescent="0.25">
      <c r="C11448" s="17"/>
    </row>
    <row r="11449" spans="3:3" x14ac:dyDescent="0.25">
      <c r="C11449" s="17"/>
    </row>
    <row r="11450" spans="3:3" x14ac:dyDescent="0.25">
      <c r="C11450" s="17"/>
    </row>
    <row r="11451" spans="3:3" x14ac:dyDescent="0.25">
      <c r="C11451" s="17"/>
    </row>
    <row r="11452" spans="3:3" x14ac:dyDescent="0.25">
      <c r="C11452" s="17"/>
    </row>
    <row r="11453" spans="3:3" x14ac:dyDescent="0.25">
      <c r="C11453" s="17"/>
    </row>
    <row r="11454" spans="3:3" x14ac:dyDescent="0.25">
      <c r="C11454" s="17"/>
    </row>
    <row r="11455" spans="3:3" x14ac:dyDescent="0.25">
      <c r="C11455" s="17"/>
    </row>
    <row r="11456" spans="3:3" x14ac:dyDescent="0.25">
      <c r="C11456" s="17"/>
    </row>
    <row r="11457" spans="3:3" x14ac:dyDescent="0.25">
      <c r="C11457" s="17"/>
    </row>
    <row r="11458" spans="3:3" x14ac:dyDescent="0.25">
      <c r="C11458" s="17"/>
    </row>
    <row r="11459" spans="3:3" x14ac:dyDescent="0.25">
      <c r="C11459" s="17"/>
    </row>
    <row r="11460" spans="3:3" x14ac:dyDescent="0.25">
      <c r="C11460" s="17"/>
    </row>
    <row r="11461" spans="3:3" x14ac:dyDescent="0.25">
      <c r="C11461" s="17"/>
    </row>
    <row r="11462" spans="3:3" x14ac:dyDescent="0.25">
      <c r="C11462" s="17"/>
    </row>
    <row r="11463" spans="3:3" x14ac:dyDescent="0.25">
      <c r="C11463" s="17"/>
    </row>
    <row r="11464" spans="3:3" x14ac:dyDescent="0.25">
      <c r="C11464" s="17"/>
    </row>
    <row r="11465" spans="3:3" x14ac:dyDescent="0.25">
      <c r="C11465" s="17"/>
    </row>
    <row r="11466" spans="3:3" x14ac:dyDescent="0.25">
      <c r="C11466" s="17"/>
    </row>
    <row r="11467" spans="3:3" x14ac:dyDescent="0.25">
      <c r="C11467" s="17"/>
    </row>
    <row r="11468" spans="3:3" x14ac:dyDescent="0.25">
      <c r="C11468" s="17"/>
    </row>
    <row r="11469" spans="3:3" x14ac:dyDescent="0.25">
      <c r="C11469" s="17"/>
    </row>
    <row r="11470" spans="3:3" x14ac:dyDescent="0.25">
      <c r="C11470" s="17"/>
    </row>
    <row r="11471" spans="3:3" x14ac:dyDescent="0.25">
      <c r="C11471" s="17"/>
    </row>
    <row r="11472" spans="3:3" x14ac:dyDescent="0.25">
      <c r="C11472" s="17"/>
    </row>
    <row r="11473" spans="3:3" x14ac:dyDescent="0.25">
      <c r="C11473" s="17"/>
    </row>
    <row r="11474" spans="3:3" x14ac:dyDescent="0.25">
      <c r="C11474" s="17"/>
    </row>
    <row r="11475" spans="3:3" x14ac:dyDescent="0.25">
      <c r="C11475" s="17"/>
    </row>
    <row r="11476" spans="3:3" x14ac:dyDescent="0.25">
      <c r="C11476" s="17"/>
    </row>
    <row r="11477" spans="3:3" x14ac:dyDescent="0.25">
      <c r="C11477" s="17"/>
    </row>
    <row r="11478" spans="3:3" x14ac:dyDescent="0.25">
      <c r="C11478" s="17"/>
    </row>
    <row r="11479" spans="3:3" x14ac:dyDescent="0.25">
      <c r="C11479" s="17"/>
    </row>
    <row r="11480" spans="3:3" x14ac:dyDescent="0.25">
      <c r="C11480" s="17"/>
    </row>
    <row r="11481" spans="3:3" x14ac:dyDescent="0.25">
      <c r="C11481" s="17"/>
    </row>
    <row r="11482" spans="3:3" x14ac:dyDescent="0.25">
      <c r="C11482" s="17"/>
    </row>
    <row r="11483" spans="3:3" x14ac:dyDescent="0.25">
      <c r="C11483" s="17"/>
    </row>
    <row r="11484" spans="3:3" x14ac:dyDescent="0.25">
      <c r="C11484" s="17"/>
    </row>
    <row r="11485" spans="3:3" x14ac:dyDescent="0.25">
      <c r="C11485" s="17"/>
    </row>
    <row r="11486" spans="3:3" x14ac:dyDescent="0.25">
      <c r="C11486" s="17"/>
    </row>
    <row r="11487" spans="3:3" x14ac:dyDescent="0.25">
      <c r="C11487" s="17"/>
    </row>
    <row r="11488" spans="3:3" x14ac:dyDescent="0.25">
      <c r="C11488" s="17"/>
    </row>
    <row r="11489" spans="3:3" x14ac:dyDescent="0.25">
      <c r="C11489" s="17"/>
    </row>
    <row r="11490" spans="3:3" x14ac:dyDescent="0.25">
      <c r="C11490" s="17"/>
    </row>
    <row r="11491" spans="3:3" x14ac:dyDescent="0.25">
      <c r="C11491" s="17"/>
    </row>
    <row r="11492" spans="3:3" x14ac:dyDescent="0.25">
      <c r="C11492" s="17"/>
    </row>
    <row r="11493" spans="3:3" x14ac:dyDescent="0.25">
      <c r="C11493" s="17"/>
    </row>
    <row r="11494" spans="3:3" x14ac:dyDescent="0.25">
      <c r="C11494" s="17"/>
    </row>
    <row r="11495" spans="3:3" x14ac:dyDescent="0.25">
      <c r="C11495" s="17"/>
    </row>
    <row r="11496" spans="3:3" x14ac:dyDescent="0.25">
      <c r="C11496" s="17"/>
    </row>
    <row r="11497" spans="3:3" x14ac:dyDescent="0.25">
      <c r="C11497" s="17"/>
    </row>
    <row r="11498" spans="3:3" x14ac:dyDescent="0.25">
      <c r="C11498" s="17"/>
    </row>
    <row r="11499" spans="3:3" x14ac:dyDescent="0.25">
      <c r="C11499" s="17"/>
    </row>
    <row r="11500" spans="3:3" x14ac:dyDescent="0.25">
      <c r="C11500" s="17"/>
    </row>
    <row r="11501" spans="3:3" x14ac:dyDescent="0.25">
      <c r="C11501" s="17"/>
    </row>
    <row r="11502" spans="3:3" x14ac:dyDescent="0.25">
      <c r="C11502" s="17"/>
    </row>
    <row r="11503" spans="3:3" x14ac:dyDescent="0.25">
      <c r="C11503" s="17"/>
    </row>
    <row r="11504" spans="3:3" x14ac:dyDescent="0.25">
      <c r="C11504" s="17"/>
    </row>
    <row r="11505" spans="3:3" x14ac:dyDescent="0.25">
      <c r="C11505" s="17"/>
    </row>
    <row r="11506" spans="3:3" x14ac:dyDescent="0.25">
      <c r="C11506" s="17"/>
    </row>
    <row r="11507" spans="3:3" x14ac:dyDescent="0.25">
      <c r="C11507" s="17"/>
    </row>
    <row r="11508" spans="3:3" x14ac:dyDescent="0.25">
      <c r="C11508" s="17"/>
    </row>
    <row r="11509" spans="3:3" x14ac:dyDescent="0.25">
      <c r="C11509" s="17"/>
    </row>
    <row r="11510" spans="3:3" x14ac:dyDescent="0.25">
      <c r="C11510" s="17"/>
    </row>
    <row r="11511" spans="3:3" x14ac:dyDescent="0.25">
      <c r="C11511" s="17"/>
    </row>
    <row r="11512" spans="3:3" x14ac:dyDescent="0.25">
      <c r="C11512" s="17"/>
    </row>
    <row r="11513" spans="3:3" x14ac:dyDescent="0.25">
      <c r="C11513" s="17"/>
    </row>
    <row r="11514" spans="3:3" x14ac:dyDescent="0.25">
      <c r="C11514" s="17"/>
    </row>
    <row r="11515" spans="3:3" x14ac:dyDescent="0.25">
      <c r="C11515" s="17"/>
    </row>
    <row r="11516" spans="3:3" x14ac:dyDescent="0.25">
      <c r="C11516" s="17"/>
    </row>
    <row r="11517" spans="3:3" x14ac:dyDescent="0.25">
      <c r="C11517" s="17"/>
    </row>
    <row r="11518" spans="3:3" x14ac:dyDescent="0.25">
      <c r="C11518" s="17"/>
    </row>
    <row r="11519" spans="3:3" x14ac:dyDescent="0.25">
      <c r="C11519" s="17"/>
    </row>
    <row r="11520" spans="3:3" x14ac:dyDescent="0.25">
      <c r="C11520" s="17"/>
    </row>
    <row r="11521" spans="3:3" x14ac:dyDescent="0.25">
      <c r="C11521" s="17"/>
    </row>
    <row r="11522" spans="3:3" x14ac:dyDescent="0.25">
      <c r="C11522" s="17"/>
    </row>
    <row r="11523" spans="3:3" x14ac:dyDescent="0.25">
      <c r="C11523" s="17"/>
    </row>
    <row r="11524" spans="3:3" x14ac:dyDescent="0.25">
      <c r="C11524" s="17"/>
    </row>
    <row r="11525" spans="3:3" x14ac:dyDescent="0.25">
      <c r="C11525" s="17"/>
    </row>
    <row r="11526" spans="3:3" x14ac:dyDescent="0.25">
      <c r="C11526" s="17"/>
    </row>
    <row r="11527" spans="3:3" x14ac:dyDescent="0.25">
      <c r="C11527" s="17"/>
    </row>
    <row r="11528" spans="3:3" x14ac:dyDescent="0.25">
      <c r="C11528" s="17"/>
    </row>
    <row r="11529" spans="3:3" x14ac:dyDescent="0.25">
      <c r="C11529" s="17"/>
    </row>
    <row r="11530" spans="3:3" x14ac:dyDescent="0.25">
      <c r="C11530" s="17"/>
    </row>
    <row r="11531" spans="3:3" x14ac:dyDescent="0.25">
      <c r="C11531" s="17"/>
    </row>
    <row r="11532" spans="3:3" x14ac:dyDescent="0.25">
      <c r="C11532" s="17"/>
    </row>
    <row r="11533" spans="3:3" x14ac:dyDescent="0.25">
      <c r="C11533" s="17"/>
    </row>
    <row r="11534" spans="3:3" x14ac:dyDescent="0.25">
      <c r="C11534" s="17"/>
    </row>
    <row r="11535" spans="3:3" x14ac:dyDescent="0.25">
      <c r="C11535" s="17"/>
    </row>
    <row r="11536" spans="3:3" x14ac:dyDescent="0.25">
      <c r="C11536" s="17"/>
    </row>
    <row r="11537" spans="3:3" x14ac:dyDescent="0.25">
      <c r="C11537" s="17"/>
    </row>
    <row r="11538" spans="3:3" x14ac:dyDescent="0.25">
      <c r="C11538" s="17"/>
    </row>
    <row r="11539" spans="3:3" x14ac:dyDescent="0.25">
      <c r="C11539" s="17"/>
    </row>
    <row r="11540" spans="3:3" x14ac:dyDescent="0.25">
      <c r="C11540" s="17"/>
    </row>
    <row r="11541" spans="3:3" x14ac:dyDescent="0.25">
      <c r="C11541" s="17"/>
    </row>
    <row r="11542" spans="3:3" x14ac:dyDescent="0.25">
      <c r="C11542" s="17"/>
    </row>
    <row r="11543" spans="3:3" x14ac:dyDescent="0.25">
      <c r="C11543" s="17"/>
    </row>
    <row r="11544" spans="3:3" x14ac:dyDescent="0.25">
      <c r="C11544" s="17"/>
    </row>
    <row r="11545" spans="3:3" x14ac:dyDescent="0.25">
      <c r="C11545" s="17"/>
    </row>
    <row r="11546" spans="3:3" x14ac:dyDescent="0.25">
      <c r="C11546" s="17"/>
    </row>
    <row r="11547" spans="3:3" x14ac:dyDescent="0.25">
      <c r="C11547" s="17"/>
    </row>
    <row r="11548" spans="3:3" x14ac:dyDescent="0.25">
      <c r="C11548" s="17"/>
    </row>
    <row r="11549" spans="3:3" x14ac:dyDescent="0.25">
      <c r="C11549" s="17"/>
    </row>
    <row r="11550" spans="3:3" x14ac:dyDescent="0.25">
      <c r="C11550" s="17"/>
    </row>
    <row r="11551" spans="3:3" x14ac:dyDescent="0.25">
      <c r="C11551" s="17"/>
    </row>
    <row r="11552" spans="3:3" x14ac:dyDescent="0.25">
      <c r="C11552" s="17"/>
    </row>
    <row r="11553" spans="3:3" x14ac:dyDescent="0.25">
      <c r="C11553" s="17"/>
    </row>
    <row r="11554" spans="3:3" x14ac:dyDescent="0.25">
      <c r="C11554" s="17"/>
    </row>
    <row r="11555" spans="3:3" x14ac:dyDescent="0.25">
      <c r="C11555" s="17"/>
    </row>
    <row r="11556" spans="3:3" x14ac:dyDescent="0.25">
      <c r="C11556" s="17"/>
    </row>
    <row r="11557" spans="3:3" x14ac:dyDescent="0.25">
      <c r="C11557" s="17"/>
    </row>
    <row r="11558" spans="3:3" x14ac:dyDescent="0.25">
      <c r="C11558" s="17"/>
    </row>
    <row r="11559" spans="3:3" x14ac:dyDescent="0.25">
      <c r="C11559" s="17"/>
    </row>
    <row r="11560" spans="3:3" x14ac:dyDescent="0.25">
      <c r="C11560" s="17"/>
    </row>
    <row r="11561" spans="3:3" x14ac:dyDescent="0.25">
      <c r="C11561" s="17"/>
    </row>
    <row r="11562" spans="3:3" x14ac:dyDescent="0.25">
      <c r="C11562" s="17"/>
    </row>
    <row r="11563" spans="3:3" x14ac:dyDescent="0.25">
      <c r="C11563" s="17"/>
    </row>
    <row r="11564" spans="3:3" x14ac:dyDescent="0.25">
      <c r="C11564" s="17"/>
    </row>
    <row r="11565" spans="3:3" x14ac:dyDescent="0.25">
      <c r="C11565" s="17"/>
    </row>
    <row r="11566" spans="3:3" x14ac:dyDescent="0.25">
      <c r="C11566" s="17"/>
    </row>
    <row r="11567" spans="3:3" x14ac:dyDescent="0.25">
      <c r="C11567" s="17"/>
    </row>
    <row r="11568" spans="3:3" x14ac:dyDescent="0.25">
      <c r="C11568" s="17"/>
    </row>
    <row r="11569" spans="3:3" x14ac:dyDescent="0.25">
      <c r="C11569" s="17"/>
    </row>
    <row r="11570" spans="3:3" x14ac:dyDescent="0.25">
      <c r="C11570" s="17"/>
    </row>
    <row r="11571" spans="3:3" x14ac:dyDescent="0.25">
      <c r="C11571" s="17"/>
    </row>
    <row r="11572" spans="3:3" x14ac:dyDescent="0.25">
      <c r="C11572" s="17"/>
    </row>
    <row r="11573" spans="3:3" x14ac:dyDescent="0.25">
      <c r="C11573" s="17"/>
    </row>
    <row r="11574" spans="3:3" x14ac:dyDescent="0.25">
      <c r="C11574" s="17"/>
    </row>
    <row r="11575" spans="3:3" x14ac:dyDescent="0.25">
      <c r="C11575" s="17"/>
    </row>
    <row r="11576" spans="3:3" x14ac:dyDescent="0.25">
      <c r="C11576" s="17"/>
    </row>
    <row r="11577" spans="3:3" x14ac:dyDescent="0.25">
      <c r="C11577" s="17"/>
    </row>
    <row r="11578" spans="3:3" x14ac:dyDescent="0.25">
      <c r="C11578" s="17"/>
    </row>
    <row r="11579" spans="3:3" x14ac:dyDescent="0.25">
      <c r="C11579" s="17"/>
    </row>
    <row r="11580" spans="3:3" x14ac:dyDescent="0.25">
      <c r="C11580" s="17"/>
    </row>
    <row r="11581" spans="3:3" x14ac:dyDescent="0.25">
      <c r="C11581" s="17"/>
    </row>
    <row r="11582" spans="3:3" x14ac:dyDescent="0.25">
      <c r="C11582" s="17"/>
    </row>
    <row r="11583" spans="3:3" x14ac:dyDescent="0.25">
      <c r="C11583" s="17"/>
    </row>
    <row r="11584" spans="3:3" x14ac:dyDescent="0.25">
      <c r="C11584" s="17"/>
    </row>
    <row r="11585" spans="3:3" x14ac:dyDescent="0.25">
      <c r="C11585" s="17"/>
    </row>
    <row r="11586" spans="3:3" x14ac:dyDescent="0.25">
      <c r="C11586" s="17"/>
    </row>
    <row r="11587" spans="3:3" x14ac:dyDescent="0.25">
      <c r="C11587" s="17"/>
    </row>
    <row r="11588" spans="3:3" x14ac:dyDescent="0.25">
      <c r="C11588" s="17"/>
    </row>
    <row r="11589" spans="3:3" x14ac:dyDescent="0.25">
      <c r="C11589" s="17"/>
    </row>
    <row r="11590" spans="3:3" x14ac:dyDescent="0.25">
      <c r="C11590" s="17"/>
    </row>
    <row r="11591" spans="3:3" x14ac:dyDescent="0.25">
      <c r="C11591" s="17"/>
    </row>
    <row r="11592" spans="3:3" x14ac:dyDescent="0.25">
      <c r="C11592" s="17"/>
    </row>
    <row r="11593" spans="3:3" x14ac:dyDescent="0.25">
      <c r="C11593" s="17"/>
    </row>
    <row r="11594" spans="3:3" x14ac:dyDescent="0.25">
      <c r="C11594" s="17"/>
    </row>
    <row r="11595" spans="3:3" x14ac:dyDescent="0.25">
      <c r="C11595" s="17"/>
    </row>
    <row r="11596" spans="3:3" x14ac:dyDescent="0.25">
      <c r="C11596" s="17"/>
    </row>
    <row r="11597" spans="3:3" x14ac:dyDescent="0.25">
      <c r="C11597" s="17"/>
    </row>
    <row r="11598" spans="3:3" x14ac:dyDescent="0.25">
      <c r="C11598" s="17"/>
    </row>
    <row r="11599" spans="3:3" x14ac:dyDescent="0.25">
      <c r="C11599" s="17"/>
    </row>
    <row r="11600" spans="3:3" x14ac:dyDescent="0.25">
      <c r="C11600" s="17"/>
    </row>
    <row r="11601" spans="3:3" x14ac:dyDescent="0.25">
      <c r="C11601" s="17"/>
    </row>
    <row r="11602" spans="3:3" x14ac:dyDescent="0.25">
      <c r="C11602" s="17"/>
    </row>
    <row r="11603" spans="3:3" x14ac:dyDescent="0.25">
      <c r="C11603" s="17"/>
    </row>
    <row r="11604" spans="3:3" x14ac:dyDescent="0.25">
      <c r="C11604" s="17"/>
    </row>
    <row r="11605" spans="3:3" x14ac:dyDescent="0.25">
      <c r="C11605" s="17"/>
    </row>
    <row r="11606" spans="3:3" x14ac:dyDescent="0.25">
      <c r="C11606" s="17"/>
    </row>
    <row r="11607" spans="3:3" x14ac:dyDescent="0.25">
      <c r="C11607" s="17"/>
    </row>
    <row r="11608" spans="3:3" x14ac:dyDescent="0.25">
      <c r="C11608" s="17"/>
    </row>
    <row r="11609" spans="3:3" x14ac:dyDescent="0.25">
      <c r="C11609" s="17"/>
    </row>
    <row r="11610" spans="3:3" x14ac:dyDescent="0.25">
      <c r="C11610" s="17"/>
    </row>
    <row r="11611" spans="3:3" x14ac:dyDescent="0.25">
      <c r="C11611" s="17"/>
    </row>
    <row r="11612" spans="3:3" x14ac:dyDescent="0.25">
      <c r="C11612" s="17"/>
    </row>
    <row r="11613" spans="3:3" x14ac:dyDescent="0.25">
      <c r="C11613" s="17"/>
    </row>
    <row r="11614" spans="3:3" x14ac:dyDescent="0.25">
      <c r="C11614" s="17"/>
    </row>
    <row r="11615" spans="3:3" x14ac:dyDescent="0.25">
      <c r="C11615" s="17"/>
    </row>
    <row r="11616" spans="3:3" x14ac:dyDescent="0.25">
      <c r="C11616" s="17"/>
    </row>
    <row r="11617" spans="3:3" x14ac:dyDescent="0.25">
      <c r="C11617" s="17"/>
    </row>
    <row r="11618" spans="3:3" x14ac:dyDescent="0.25">
      <c r="C11618" s="17"/>
    </row>
    <row r="11619" spans="3:3" x14ac:dyDescent="0.25">
      <c r="C11619" s="17"/>
    </row>
    <row r="11620" spans="3:3" x14ac:dyDescent="0.25">
      <c r="C11620" s="17"/>
    </row>
    <row r="11621" spans="3:3" x14ac:dyDescent="0.25">
      <c r="C11621" s="17"/>
    </row>
    <row r="11622" spans="3:3" x14ac:dyDescent="0.25">
      <c r="C11622" s="17"/>
    </row>
    <row r="11623" spans="3:3" x14ac:dyDescent="0.25">
      <c r="C11623" s="17"/>
    </row>
    <row r="11624" spans="3:3" x14ac:dyDescent="0.25">
      <c r="C11624" s="17"/>
    </row>
    <row r="11625" spans="3:3" x14ac:dyDescent="0.25">
      <c r="C11625" s="17"/>
    </row>
    <row r="11626" spans="3:3" x14ac:dyDescent="0.25">
      <c r="C11626" s="17"/>
    </row>
    <row r="11627" spans="3:3" x14ac:dyDescent="0.25">
      <c r="C11627" s="17"/>
    </row>
    <row r="11628" spans="3:3" x14ac:dyDescent="0.25">
      <c r="C11628" s="17"/>
    </row>
    <row r="11629" spans="3:3" x14ac:dyDescent="0.25">
      <c r="C11629" s="17"/>
    </row>
    <row r="11630" spans="3:3" x14ac:dyDescent="0.25">
      <c r="C11630" s="17"/>
    </row>
    <row r="11631" spans="3:3" x14ac:dyDescent="0.25">
      <c r="C11631" s="17"/>
    </row>
    <row r="11632" spans="3:3" x14ac:dyDescent="0.25">
      <c r="C11632" s="17"/>
    </row>
    <row r="11633" spans="3:3" x14ac:dyDescent="0.25">
      <c r="C11633" s="17"/>
    </row>
    <row r="11634" spans="3:3" x14ac:dyDescent="0.25">
      <c r="C11634" s="17"/>
    </row>
    <row r="11635" spans="3:3" x14ac:dyDescent="0.25">
      <c r="C11635" s="17"/>
    </row>
    <row r="11636" spans="3:3" x14ac:dyDescent="0.25">
      <c r="C11636" s="17"/>
    </row>
    <row r="11637" spans="3:3" x14ac:dyDescent="0.25">
      <c r="C11637" s="17"/>
    </row>
    <row r="11638" spans="3:3" x14ac:dyDescent="0.25">
      <c r="C11638" s="17"/>
    </row>
    <row r="11639" spans="3:3" x14ac:dyDescent="0.25">
      <c r="C11639" s="17"/>
    </row>
    <row r="11640" spans="3:3" x14ac:dyDescent="0.25">
      <c r="C11640" s="17"/>
    </row>
    <row r="11641" spans="3:3" x14ac:dyDescent="0.25">
      <c r="C11641" s="17"/>
    </row>
    <row r="11642" spans="3:3" x14ac:dyDescent="0.25">
      <c r="C11642" s="17"/>
    </row>
    <row r="11643" spans="3:3" x14ac:dyDescent="0.25">
      <c r="C11643" s="17"/>
    </row>
    <row r="11644" spans="3:3" x14ac:dyDescent="0.25">
      <c r="C11644" s="17"/>
    </row>
    <row r="11645" spans="3:3" x14ac:dyDescent="0.25">
      <c r="C11645" s="17"/>
    </row>
    <row r="11646" spans="3:3" x14ac:dyDescent="0.25">
      <c r="C11646" s="17"/>
    </row>
    <row r="11647" spans="3:3" x14ac:dyDescent="0.25">
      <c r="C11647" s="17"/>
    </row>
    <row r="11648" spans="3:3" x14ac:dyDescent="0.25">
      <c r="C11648" s="17"/>
    </row>
    <row r="11649" spans="3:3" x14ac:dyDescent="0.25">
      <c r="C11649" s="17"/>
    </row>
    <row r="11650" spans="3:3" x14ac:dyDescent="0.25">
      <c r="C11650" s="17"/>
    </row>
    <row r="11651" spans="3:3" x14ac:dyDescent="0.25">
      <c r="C11651" s="17"/>
    </row>
    <row r="11652" spans="3:3" x14ac:dyDescent="0.25">
      <c r="C11652" s="17"/>
    </row>
    <row r="11653" spans="3:3" x14ac:dyDescent="0.25">
      <c r="C11653" s="17"/>
    </row>
    <row r="11654" spans="3:3" x14ac:dyDescent="0.25">
      <c r="C11654" s="17"/>
    </row>
    <row r="11655" spans="3:3" x14ac:dyDescent="0.25">
      <c r="C11655" s="17"/>
    </row>
    <row r="11656" spans="3:3" x14ac:dyDescent="0.25">
      <c r="C11656" s="17"/>
    </row>
    <row r="11657" spans="3:3" x14ac:dyDescent="0.25">
      <c r="C11657" s="17"/>
    </row>
    <row r="11658" spans="3:3" x14ac:dyDescent="0.25">
      <c r="C11658" s="17"/>
    </row>
    <row r="11659" spans="3:3" x14ac:dyDescent="0.25">
      <c r="C11659" s="17"/>
    </row>
    <row r="11660" spans="3:3" x14ac:dyDescent="0.25">
      <c r="C11660" s="17"/>
    </row>
    <row r="11661" spans="3:3" x14ac:dyDescent="0.25">
      <c r="C11661" s="17"/>
    </row>
    <row r="11662" spans="3:3" x14ac:dyDescent="0.25">
      <c r="C11662" s="17"/>
    </row>
    <row r="11663" spans="3:3" x14ac:dyDescent="0.25">
      <c r="C11663" s="17"/>
    </row>
    <row r="11664" spans="3:3" x14ac:dyDescent="0.25">
      <c r="C11664" s="17"/>
    </row>
    <row r="11665" spans="3:3" x14ac:dyDescent="0.25">
      <c r="C11665" s="17"/>
    </row>
    <row r="11666" spans="3:3" x14ac:dyDescent="0.25">
      <c r="C11666" s="17"/>
    </row>
    <row r="11667" spans="3:3" x14ac:dyDescent="0.25">
      <c r="C11667" s="17"/>
    </row>
    <row r="11668" spans="3:3" x14ac:dyDescent="0.25">
      <c r="C11668" s="17"/>
    </row>
    <row r="11669" spans="3:3" x14ac:dyDescent="0.25">
      <c r="C11669" s="17"/>
    </row>
    <row r="11670" spans="3:3" x14ac:dyDescent="0.25">
      <c r="C11670" s="17"/>
    </row>
    <row r="11671" spans="3:3" x14ac:dyDescent="0.25">
      <c r="C11671" s="17"/>
    </row>
    <row r="11672" spans="3:3" x14ac:dyDescent="0.25">
      <c r="C11672" s="17"/>
    </row>
    <row r="11673" spans="3:3" x14ac:dyDescent="0.25">
      <c r="C11673" s="17"/>
    </row>
    <row r="11674" spans="3:3" x14ac:dyDescent="0.25">
      <c r="C11674" s="17"/>
    </row>
    <row r="11675" spans="3:3" x14ac:dyDescent="0.25">
      <c r="C11675" s="17"/>
    </row>
    <row r="11676" spans="3:3" x14ac:dyDescent="0.25">
      <c r="C11676" s="17"/>
    </row>
    <row r="11677" spans="3:3" x14ac:dyDescent="0.25">
      <c r="C11677" s="17"/>
    </row>
    <row r="11678" spans="3:3" x14ac:dyDescent="0.25">
      <c r="C11678" s="17"/>
    </row>
    <row r="11679" spans="3:3" x14ac:dyDescent="0.25">
      <c r="C11679" s="17"/>
    </row>
    <row r="11680" spans="3:3" x14ac:dyDescent="0.25">
      <c r="C11680" s="17"/>
    </row>
    <row r="11681" spans="3:3" x14ac:dyDescent="0.25">
      <c r="C11681" s="17"/>
    </row>
    <row r="11682" spans="3:3" x14ac:dyDescent="0.25">
      <c r="C11682" s="17"/>
    </row>
    <row r="11683" spans="3:3" x14ac:dyDescent="0.25">
      <c r="C11683" s="17"/>
    </row>
    <row r="11684" spans="3:3" x14ac:dyDescent="0.25">
      <c r="C11684" s="17"/>
    </row>
    <row r="11685" spans="3:3" x14ac:dyDescent="0.25">
      <c r="C11685" s="17"/>
    </row>
    <row r="11686" spans="3:3" x14ac:dyDescent="0.25">
      <c r="C11686" s="17"/>
    </row>
    <row r="11687" spans="3:3" x14ac:dyDescent="0.25">
      <c r="C11687" s="17"/>
    </row>
    <row r="11688" spans="3:3" x14ac:dyDescent="0.25">
      <c r="C11688" s="17"/>
    </row>
    <row r="11689" spans="3:3" x14ac:dyDescent="0.25">
      <c r="C11689" s="17"/>
    </row>
    <row r="11690" spans="3:3" x14ac:dyDescent="0.25">
      <c r="C11690" s="17"/>
    </row>
    <row r="11691" spans="3:3" x14ac:dyDescent="0.25">
      <c r="C11691" s="17"/>
    </row>
    <row r="11692" spans="3:3" x14ac:dyDescent="0.25">
      <c r="C11692" s="17"/>
    </row>
    <row r="11693" spans="3:3" x14ac:dyDescent="0.25">
      <c r="C11693" s="17"/>
    </row>
    <row r="11694" spans="3:3" x14ac:dyDescent="0.25">
      <c r="C11694" s="17"/>
    </row>
    <row r="11695" spans="3:3" x14ac:dyDescent="0.25">
      <c r="C11695" s="17"/>
    </row>
    <row r="11696" spans="3:3" x14ac:dyDescent="0.25">
      <c r="C11696" s="17"/>
    </row>
    <row r="11697" spans="3:3" x14ac:dyDescent="0.25">
      <c r="C11697" s="17"/>
    </row>
    <row r="11698" spans="3:3" x14ac:dyDescent="0.25">
      <c r="C11698" s="17"/>
    </row>
    <row r="11699" spans="3:3" x14ac:dyDescent="0.25">
      <c r="C11699" s="17"/>
    </row>
    <row r="11700" spans="3:3" x14ac:dyDescent="0.25">
      <c r="C11700" s="17"/>
    </row>
    <row r="11701" spans="3:3" x14ac:dyDescent="0.25">
      <c r="C11701" s="17"/>
    </row>
    <row r="11702" spans="3:3" x14ac:dyDescent="0.25">
      <c r="C11702" s="17"/>
    </row>
    <row r="11703" spans="3:3" x14ac:dyDescent="0.25">
      <c r="C11703" s="17"/>
    </row>
    <row r="11704" spans="3:3" x14ac:dyDescent="0.25">
      <c r="C11704" s="17"/>
    </row>
    <row r="11705" spans="3:3" x14ac:dyDescent="0.25">
      <c r="C11705" s="17"/>
    </row>
    <row r="11706" spans="3:3" x14ac:dyDescent="0.25">
      <c r="C11706" s="17"/>
    </row>
    <row r="11707" spans="3:3" x14ac:dyDescent="0.25">
      <c r="C11707" s="17"/>
    </row>
    <row r="11708" spans="3:3" x14ac:dyDescent="0.25">
      <c r="C11708" s="17"/>
    </row>
    <row r="11709" spans="3:3" x14ac:dyDescent="0.25">
      <c r="C11709" s="17"/>
    </row>
    <row r="11710" spans="3:3" x14ac:dyDescent="0.25">
      <c r="C11710" s="17"/>
    </row>
    <row r="11711" spans="3:3" x14ac:dyDescent="0.25">
      <c r="C11711" s="17"/>
    </row>
    <row r="11712" spans="3:3" x14ac:dyDescent="0.25">
      <c r="C11712" s="17"/>
    </row>
    <row r="11713" spans="3:3" x14ac:dyDescent="0.25">
      <c r="C11713" s="17"/>
    </row>
    <row r="11714" spans="3:3" x14ac:dyDescent="0.25">
      <c r="C11714" s="17"/>
    </row>
    <row r="11715" spans="3:3" x14ac:dyDescent="0.25">
      <c r="C11715" s="17"/>
    </row>
    <row r="11716" spans="3:3" x14ac:dyDescent="0.25">
      <c r="C11716" s="17"/>
    </row>
    <row r="11717" spans="3:3" x14ac:dyDescent="0.25">
      <c r="C11717" s="17"/>
    </row>
    <row r="11718" spans="3:3" x14ac:dyDescent="0.25">
      <c r="C11718" s="17"/>
    </row>
    <row r="11719" spans="3:3" x14ac:dyDescent="0.25">
      <c r="C11719" s="17"/>
    </row>
    <row r="11720" spans="3:3" x14ac:dyDescent="0.25">
      <c r="C11720" s="17"/>
    </row>
    <row r="11721" spans="3:3" x14ac:dyDescent="0.25">
      <c r="C11721" s="17"/>
    </row>
    <row r="11722" spans="3:3" x14ac:dyDescent="0.25">
      <c r="C11722" s="17"/>
    </row>
    <row r="11723" spans="3:3" x14ac:dyDescent="0.25">
      <c r="C11723" s="17"/>
    </row>
    <row r="11724" spans="3:3" x14ac:dyDescent="0.25">
      <c r="C11724" s="17"/>
    </row>
    <row r="11725" spans="3:3" x14ac:dyDescent="0.25">
      <c r="C11725" s="17"/>
    </row>
    <row r="11726" spans="3:3" x14ac:dyDescent="0.25">
      <c r="C11726" s="17"/>
    </row>
    <row r="11727" spans="3:3" x14ac:dyDescent="0.25">
      <c r="C11727" s="17"/>
    </row>
    <row r="11728" spans="3:3" x14ac:dyDescent="0.25">
      <c r="C11728" s="17"/>
    </row>
    <row r="11729" spans="3:3" x14ac:dyDescent="0.25">
      <c r="C11729" s="17"/>
    </row>
    <row r="11730" spans="3:3" x14ac:dyDescent="0.25">
      <c r="C11730" s="17"/>
    </row>
    <row r="11731" spans="3:3" x14ac:dyDescent="0.25">
      <c r="C11731" s="17"/>
    </row>
    <row r="11732" spans="3:3" x14ac:dyDescent="0.25">
      <c r="C11732" s="17"/>
    </row>
    <row r="11733" spans="3:3" x14ac:dyDescent="0.25">
      <c r="C11733" s="17"/>
    </row>
    <row r="11734" spans="3:3" x14ac:dyDescent="0.25">
      <c r="C11734" s="17"/>
    </row>
    <row r="11735" spans="3:3" x14ac:dyDescent="0.25">
      <c r="C11735" s="17"/>
    </row>
    <row r="11736" spans="3:3" x14ac:dyDescent="0.25">
      <c r="C11736" s="17"/>
    </row>
    <row r="11737" spans="3:3" x14ac:dyDescent="0.25">
      <c r="C11737" s="17"/>
    </row>
    <row r="11738" spans="3:3" x14ac:dyDescent="0.25">
      <c r="C11738" s="17"/>
    </row>
    <row r="11739" spans="3:3" x14ac:dyDescent="0.25">
      <c r="C11739" s="17"/>
    </row>
    <row r="11740" spans="3:3" x14ac:dyDescent="0.25">
      <c r="C11740" s="17"/>
    </row>
    <row r="11741" spans="3:3" x14ac:dyDescent="0.25">
      <c r="C11741" s="17"/>
    </row>
    <row r="11742" spans="3:3" x14ac:dyDescent="0.25">
      <c r="C11742" s="17"/>
    </row>
    <row r="11743" spans="3:3" x14ac:dyDescent="0.25">
      <c r="C11743" s="17"/>
    </row>
    <row r="11744" spans="3:3" x14ac:dyDescent="0.25">
      <c r="C11744" s="17"/>
    </row>
    <row r="11745" spans="3:3" x14ac:dyDescent="0.25">
      <c r="C11745" s="17"/>
    </row>
    <row r="11746" spans="3:3" x14ac:dyDescent="0.25">
      <c r="C11746" s="17"/>
    </row>
    <row r="11747" spans="3:3" x14ac:dyDescent="0.25">
      <c r="C11747" s="17"/>
    </row>
    <row r="11748" spans="3:3" x14ac:dyDescent="0.25">
      <c r="C11748" s="17"/>
    </row>
    <row r="11749" spans="3:3" x14ac:dyDescent="0.25">
      <c r="C11749" s="17"/>
    </row>
    <row r="11750" spans="3:3" x14ac:dyDescent="0.25">
      <c r="C11750" s="17"/>
    </row>
    <row r="11751" spans="3:3" x14ac:dyDescent="0.25">
      <c r="C11751" s="17"/>
    </row>
    <row r="11752" spans="3:3" x14ac:dyDescent="0.25">
      <c r="C11752" s="17"/>
    </row>
    <row r="11753" spans="3:3" x14ac:dyDescent="0.25">
      <c r="C11753" s="17"/>
    </row>
    <row r="11754" spans="3:3" x14ac:dyDescent="0.25">
      <c r="C11754" s="17"/>
    </row>
    <row r="11755" spans="3:3" x14ac:dyDescent="0.25">
      <c r="C11755" s="17"/>
    </row>
    <row r="11756" spans="3:3" x14ac:dyDescent="0.25">
      <c r="C11756" s="17"/>
    </row>
    <row r="11757" spans="3:3" x14ac:dyDescent="0.25">
      <c r="C11757" s="17"/>
    </row>
    <row r="11758" spans="3:3" x14ac:dyDescent="0.25">
      <c r="C11758" s="17"/>
    </row>
    <row r="11759" spans="3:3" x14ac:dyDescent="0.25">
      <c r="C11759" s="17"/>
    </row>
    <row r="11760" spans="3:3" x14ac:dyDescent="0.25">
      <c r="C11760" s="17"/>
    </row>
    <row r="11761" spans="3:3" x14ac:dyDescent="0.25">
      <c r="C11761" s="17"/>
    </row>
    <row r="11762" spans="3:3" x14ac:dyDescent="0.25">
      <c r="C11762" s="17"/>
    </row>
    <row r="11763" spans="3:3" x14ac:dyDescent="0.25">
      <c r="C11763" s="17"/>
    </row>
    <row r="11764" spans="3:3" x14ac:dyDescent="0.25">
      <c r="C11764" s="17"/>
    </row>
    <row r="11765" spans="3:3" x14ac:dyDescent="0.25">
      <c r="C11765" s="17"/>
    </row>
    <row r="11766" spans="3:3" x14ac:dyDescent="0.25">
      <c r="C11766" s="17"/>
    </row>
    <row r="11767" spans="3:3" x14ac:dyDescent="0.25">
      <c r="C11767" s="17"/>
    </row>
    <row r="11768" spans="3:3" x14ac:dyDescent="0.25">
      <c r="C11768" s="17"/>
    </row>
    <row r="11769" spans="3:3" x14ac:dyDescent="0.25">
      <c r="C11769" s="17"/>
    </row>
    <row r="11770" spans="3:3" x14ac:dyDescent="0.25">
      <c r="C11770" s="17"/>
    </row>
    <row r="11771" spans="3:3" x14ac:dyDescent="0.25">
      <c r="C11771" s="17"/>
    </row>
    <row r="11772" spans="3:3" x14ac:dyDescent="0.25">
      <c r="C11772" s="17"/>
    </row>
    <row r="11773" spans="3:3" x14ac:dyDescent="0.25">
      <c r="C11773" s="17"/>
    </row>
    <row r="11774" spans="3:3" x14ac:dyDescent="0.25">
      <c r="C11774" s="17"/>
    </row>
    <row r="11775" spans="3:3" x14ac:dyDescent="0.25">
      <c r="C11775" s="17"/>
    </row>
    <row r="11776" spans="3:3" x14ac:dyDescent="0.25">
      <c r="C11776" s="17"/>
    </row>
    <row r="11777" spans="3:3" x14ac:dyDescent="0.25">
      <c r="C11777" s="17"/>
    </row>
    <row r="11778" spans="3:3" x14ac:dyDescent="0.25">
      <c r="C11778" s="17"/>
    </row>
    <row r="11779" spans="3:3" x14ac:dyDescent="0.25">
      <c r="C11779" s="17"/>
    </row>
    <row r="11780" spans="3:3" x14ac:dyDescent="0.25">
      <c r="C11780" s="17"/>
    </row>
    <row r="11781" spans="3:3" x14ac:dyDescent="0.25">
      <c r="C11781" s="17"/>
    </row>
    <row r="11782" spans="3:3" x14ac:dyDescent="0.25">
      <c r="C11782" s="17"/>
    </row>
    <row r="11783" spans="3:3" x14ac:dyDescent="0.25">
      <c r="C11783" s="17"/>
    </row>
    <row r="11784" spans="3:3" x14ac:dyDescent="0.25">
      <c r="C11784" s="17"/>
    </row>
    <row r="11785" spans="3:3" x14ac:dyDescent="0.25">
      <c r="C11785" s="17"/>
    </row>
    <row r="11786" spans="3:3" x14ac:dyDescent="0.25">
      <c r="C11786" s="17"/>
    </row>
    <row r="11787" spans="3:3" x14ac:dyDescent="0.25">
      <c r="C11787" s="17"/>
    </row>
    <row r="11788" spans="3:3" x14ac:dyDescent="0.25">
      <c r="C11788" s="17"/>
    </row>
    <row r="11789" spans="3:3" x14ac:dyDescent="0.25">
      <c r="C11789" s="17"/>
    </row>
    <row r="11790" spans="3:3" x14ac:dyDescent="0.25">
      <c r="C11790" s="17"/>
    </row>
    <row r="11791" spans="3:3" x14ac:dyDescent="0.25">
      <c r="C11791" s="17"/>
    </row>
    <row r="11792" spans="3:3" x14ac:dyDescent="0.25">
      <c r="C11792" s="17"/>
    </row>
    <row r="11793" spans="3:3" x14ac:dyDescent="0.25">
      <c r="C11793" s="17"/>
    </row>
    <row r="11794" spans="3:3" x14ac:dyDescent="0.25">
      <c r="C11794" s="17"/>
    </row>
    <row r="11795" spans="3:3" x14ac:dyDescent="0.25">
      <c r="C11795" s="17"/>
    </row>
    <row r="11796" spans="3:3" x14ac:dyDescent="0.25">
      <c r="C11796" s="17"/>
    </row>
    <row r="11797" spans="3:3" x14ac:dyDescent="0.25">
      <c r="C11797" s="17"/>
    </row>
    <row r="11798" spans="3:3" x14ac:dyDescent="0.25">
      <c r="C11798" s="17"/>
    </row>
    <row r="11799" spans="3:3" x14ac:dyDescent="0.25">
      <c r="C11799" s="17"/>
    </row>
    <row r="11800" spans="3:3" x14ac:dyDescent="0.25">
      <c r="C11800" s="17"/>
    </row>
    <row r="11801" spans="3:3" x14ac:dyDescent="0.25">
      <c r="C11801" s="17"/>
    </row>
    <row r="11802" spans="3:3" x14ac:dyDescent="0.25">
      <c r="C11802" s="17"/>
    </row>
    <row r="11803" spans="3:3" x14ac:dyDescent="0.25">
      <c r="C11803" s="17"/>
    </row>
    <row r="11804" spans="3:3" x14ac:dyDescent="0.25">
      <c r="C11804" s="17"/>
    </row>
    <row r="11805" spans="3:3" x14ac:dyDescent="0.25">
      <c r="C11805" s="17"/>
    </row>
    <row r="11806" spans="3:3" x14ac:dyDescent="0.25">
      <c r="C11806" s="17"/>
    </row>
    <row r="11807" spans="3:3" x14ac:dyDescent="0.25">
      <c r="C11807" s="17"/>
    </row>
    <row r="11808" spans="3:3" x14ac:dyDescent="0.25">
      <c r="C11808" s="17"/>
    </row>
    <row r="11809" spans="3:3" x14ac:dyDescent="0.25">
      <c r="C11809" s="17"/>
    </row>
    <row r="11810" spans="3:3" x14ac:dyDescent="0.25">
      <c r="C11810" s="17"/>
    </row>
    <row r="11811" spans="3:3" x14ac:dyDescent="0.25">
      <c r="C11811" s="17"/>
    </row>
    <row r="11812" spans="3:3" x14ac:dyDescent="0.25">
      <c r="C11812" s="17"/>
    </row>
    <row r="11813" spans="3:3" x14ac:dyDescent="0.25">
      <c r="C11813" s="17"/>
    </row>
    <row r="11814" spans="3:3" x14ac:dyDescent="0.25">
      <c r="C11814" s="17"/>
    </row>
    <row r="11815" spans="3:3" x14ac:dyDescent="0.25">
      <c r="C11815" s="17"/>
    </row>
    <row r="11816" spans="3:3" x14ac:dyDescent="0.25">
      <c r="C11816" s="17"/>
    </row>
    <row r="11817" spans="3:3" x14ac:dyDescent="0.25">
      <c r="C11817" s="17"/>
    </row>
    <row r="11818" spans="3:3" x14ac:dyDescent="0.25">
      <c r="C11818" s="17"/>
    </row>
    <row r="11819" spans="3:3" x14ac:dyDescent="0.25">
      <c r="C11819" s="17"/>
    </row>
    <row r="11820" spans="3:3" x14ac:dyDescent="0.25">
      <c r="C11820" s="17"/>
    </row>
    <row r="11821" spans="3:3" x14ac:dyDescent="0.25">
      <c r="C11821" s="17"/>
    </row>
    <row r="11822" spans="3:3" x14ac:dyDescent="0.25">
      <c r="C11822" s="17"/>
    </row>
    <row r="11823" spans="3:3" x14ac:dyDescent="0.25">
      <c r="C11823" s="17"/>
    </row>
    <row r="11824" spans="3:3" x14ac:dyDescent="0.25">
      <c r="C11824" s="17"/>
    </row>
    <row r="11825" spans="3:3" x14ac:dyDescent="0.25">
      <c r="C11825" s="17"/>
    </row>
    <row r="11826" spans="3:3" x14ac:dyDescent="0.25">
      <c r="C11826" s="17"/>
    </row>
    <row r="11827" spans="3:3" x14ac:dyDescent="0.25">
      <c r="C11827" s="17"/>
    </row>
    <row r="11828" spans="3:3" x14ac:dyDescent="0.25">
      <c r="C11828" s="17"/>
    </row>
    <row r="11829" spans="3:3" x14ac:dyDescent="0.25">
      <c r="C11829" s="17"/>
    </row>
    <row r="11830" spans="3:3" x14ac:dyDescent="0.25">
      <c r="C11830" s="17"/>
    </row>
    <row r="11831" spans="3:3" x14ac:dyDescent="0.25">
      <c r="C11831" s="17"/>
    </row>
    <row r="11832" spans="3:3" x14ac:dyDescent="0.25">
      <c r="C11832" s="17"/>
    </row>
    <row r="11833" spans="3:3" x14ac:dyDescent="0.25">
      <c r="C11833" s="17"/>
    </row>
    <row r="11834" spans="3:3" x14ac:dyDescent="0.25">
      <c r="C11834" s="17"/>
    </row>
    <row r="11835" spans="3:3" x14ac:dyDescent="0.25">
      <c r="C11835" s="17"/>
    </row>
    <row r="11836" spans="3:3" x14ac:dyDescent="0.25">
      <c r="C11836" s="17"/>
    </row>
    <row r="11837" spans="3:3" x14ac:dyDescent="0.25">
      <c r="C11837" s="17"/>
    </row>
    <row r="11838" spans="3:3" x14ac:dyDescent="0.25">
      <c r="C11838" s="17"/>
    </row>
    <row r="11839" spans="3:3" x14ac:dyDescent="0.25">
      <c r="C11839" s="17"/>
    </row>
    <row r="11840" spans="3:3" x14ac:dyDescent="0.25">
      <c r="C11840" s="17"/>
    </row>
    <row r="11841" spans="3:3" x14ac:dyDescent="0.25">
      <c r="C11841" s="17"/>
    </row>
    <row r="11842" spans="3:3" x14ac:dyDescent="0.25">
      <c r="C11842" s="17"/>
    </row>
    <row r="11843" spans="3:3" x14ac:dyDescent="0.25">
      <c r="C11843" s="17"/>
    </row>
    <row r="11844" spans="3:3" x14ac:dyDescent="0.25">
      <c r="C11844" s="17"/>
    </row>
    <row r="11845" spans="3:3" x14ac:dyDescent="0.25">
      <c r="C11845" s="17"/>
    </row>
    <row r="11846" spans="3:3" x14ac:dyDescent="0.25">
      <c r="C11846" s="17"/>
    </row>
    <row r="11847" spans="3:3" x14ac:dyDescent="0.25">
      <c r="C11847" s="17"/>
    </row>
    <row r="11848" spans="3:3" x14ac:dyDescent="0.25">
      <c r="C11848" s="17"/>
    </row>
    <row r="11849" spans="3:3" x14ac:dyDescent="0.25">
      <c r="C11849" s="17"/>
    </row>
    <row r="11850" spans="3:3" x14ac:dyDescent="0.25">
      <c r="C11850" s="17"/>
    </row>
    <row r="11851" spans="3:3" x14ac:dyDescent="0.25">
      <c r="C11851" s="17"/>
    </row>
    <row r="11852" spans="3:3" x14ac:dyDescent="0.25">
      <c r="C11852" s="17"/>
    </row>
    <row r="11853" spans="3:3" x14ac:dyDescent="0.25">
      <c r="C11853" s="17"/>
    </row>
    <row r="11854" spans="3:3" x14ac:dyDescent="0.25">
      <c r="C11854" s="17"/>
    </row>
    <row r="11855" spans="3:3" x14ac:dyDescent="0.25">
      <c r="C11855" s="17"/>
    </row>
    <row r="11856" spans="3:3" x14ac:dyDescent="0.25">
      <c r="C11856" s="17"/>
    </row>
    <row r="11857" spans="3:3" x14ac:dyDescent="0.25">
      <c r="C11857" s="17"/>
    </row>
    <row r="11858" spans="3:3" x14ac:dyDescent="0.25">
      <c r="C11858" s="17"/>
    </row>
    <row r="11859" spans="3:3" x14ac:dyDescent="0.25">
      <c r="C11859" s="17"/>
    </row>
    <row r="11860" spans="3:3" x14ac:dyDescent="0.25">
      <c r="C11860" s="17"/>
    </row>
    <row r="11861" spans="3:3" x14ac:dyDescent="0.25">
      <c r="C11861" s="17"/>
    </row>
    <row r="11862" spans="3:3" x14ac:dyDescent="0.25">
      <c r="C11862" s="17"/>
    </row>
    <row r="11863" spans="3:3" x14ac:dyDescent="0.25">
      <c r="C11863" s="17"/>
    </row>
    <row r="11864" spans="3:3" x14ac:dyDescent="0.25">
      <c r="C11864" s="17"/>
    </row>
    <row r="11865" spans="3:3" x14ac:dyDescent="0.25">
      <c r="C11865" s="17"/>
    </row>
    <row r="11866" spans="3:3" x14ac:dyDescent="0.25">
      <c r="C11866" s="17"/>
    </row>
    <row r="11867" spans="3:3" x14ac:dyDescent="0.25">
      <c r="C11867" s="17"/>
    </row>
    <row r="11868" spans="3:3" x14ac:dyDescent="0.25">
      <c r="C11868" s="17"/>
    </row>
    <row r="11869" spans="3:3" x14ac:dyDescent="0.25">
      <c r="C11869" s="17"/>
    </row>
    <row r="11870" spans="3:3" x14ac:dyDescent="0.25">
      <c r="C11870" s="17"/>
    </row>
    <row r="11871" spans="3:3" x14ac:dyDescent="0.25">
      <c r="C11871" s="17"/>
    </row>
    <row r="11872" spans="3:3" x14ac:dyDescent="0.25">
      <c r="C11872" s="17"/>
    </row>
    <row r="11873" spans="3:3" x14ac:dyDescent="0.25">
      <c r="C11873" s="17"/>
    </row>
    <row r="11874" spans="3:3" x14ac:dyDescent="0.25">
      <c r="C11874" s="17"/>
    </row>
    <row r="11875" spans="3:3" x14ac:dyDescent="0.25">
      <c r="C11875" s="17"/>
    </row>
    <row r="11876" spans="3:3" x14ac:dyDescent="0.25">
      <c r="C11876" s="17"/>
    </row>
    <row r="11877" spans="3:3" x14ac:dyDescent="0.25">
      <c r="C11877" s="17"/>
    </row>
    <row r="11878" spans="3:3" x14ac:dyDescent="0.25">
      <c r="C11878" s="17"/>
    </row>
    <row r="11879" spans="3:3" x14ac:dyDescent="0.25">
      <c r="C11879" s="17"/>
    </row>
    <row r="11880" spans="3:3" x14ac:dyDescent="0.25">
      <c r="C11880" s="17"/>
    </row>
    <row r="11881" spans="3:3" x14ac:dyDescent="0.25">
      <c r="C11881" s="17"/>
    </row>
    <row r="11882" spans="3:3" x14ac:dyDescent="0.25">
      <c r="C11882" s="17"/>
    </row>
    <row r="11883" spans="3:3" x14ac:dyDescent="0.25">
      <c r="C11883" s="17"/>
    </row>
    <row r="11884" spans="3:3" x14ac:dyDescent="0.25">
      <c r="C11884" s="17"/>
    </row>
    <row r="11885" spans="3:3" x14ac:dyDescent="0.25">
      <c r="C11885" s="17"/>
    </row>
    <row r="11886" spans="3:3" x14ac:dyDescent="0.25">
      <c r="C11886" s="17"/>
    </row>
    <row r="11887" spans="3:3" x14ac:dyDescent="0.25">
      <c r="C11887" s="17"/>
    </row>
    <row r="11888" spans="3:3" x14ac:dyDescent="0.25">
      <c r="C11888" s="17"/>
    </row>
    <row r="11889" spans="3:3" x14ac:dyDescent="0.25">
      <c r="C11889" s="17"/>
    </row>
    <row r="11890" spans="3:3" x14ac:dyDescent="0.25">
      <c r="C11890" s="17"/>
    </row>
    <row r="11891" spans="3:3" x14ac:dyDescent="0.25">
      <c r="C11891" s="17"/>
    </row>
    <row r="11892" spans="3:3" x14ac:dyDescent="0.25">
      <c r="C11892" s="17"/>
    </row>
    <row r="11893" spans="3:3" x14ac:dyDescent="0.25">
      <c r="C11893" s="17"/>
    </row>
    <row r="11894" spans="3:3" x14ac:dyDescent="0.25">
      <c r="C11894" s="17"/>
    </row>
    <row r="11895" spans="3:3" x14ac:dyDescent="0.25">
      <c r="C11895" s="17"/>
    </row>
    <row r="11896" spans="3:3" x14ac:dyDescent="0.25">
      <c r="C11896" s="17"/>
    </row>
    <row r="11897" spans="3:3" x14ac:dyDescent="0.25">
      <c r="C11897" s="17"/>
    </row>
    <row r="11898" spans="3:3" x14ac:dyDescent="0.25">
      <c r="C11898" s="17"/>
    </row>
    <row r="11899" spans="3:3" x14ac:dyDescent="0.25">
      <c r="C11899" s="17"/>
    </row>
    <row r="11900" spans="3:3" x14ac:dyDescent="0.25">
      <c r="C11900" s="17"/>
    </row>
    <row r="11901" spans="3:3" x14ac:dyDescent="0.25">
      <c r="C11901" s="17"/>
    </row>
    <row r="11902" spans="3:3" x14ac:dyDescent="0.25">
      <c r="C11902" s="17"/>
    </row>
    <row r="11903" spans="3:3" x14ac:dyDescent="0.25">
      <c r="C11903" s="17"/>
    </row>
    <row r="11904" spans="3:3" x14ac:dyDescent="0.25">
      <c r="C11904" s="17"/>
    </row>
    <row r="11905" spans="3:3" x14ac:dyDescent="0.25">
      <c r="C11905" s="17"/>
    </row>
    <row r="11906" spans="3:3" x14ac:dyDescent="0.25">
      <c r="C11906" s="17"/>
    </row>
    <row r="11907" spans="3:3" x14ac:dyDescent="0.25">
      <c r="C11907" s="17"/>
    </row>
    <row r="11908" spans="3:3" x14ac:dyDescent="0.25">
      <c r="C11908" s="17"/>
    </row>
    <row r="11909" spans="3:3" x14ac:dyDescent="0.25">
      <c r="C11909" s="17"/>
    </row>
    <row r="11910" spans="3:3" x14ac:dyDescent="0.25">
      <c r="C11910" s="17"/>
    </row>
    <row r="11911" spans="3:3" x14ac:dyDescent="0.25">
      <c r="C11911" s="17"/>
    </row>
    <row r="11912" spans="3:3" x14ac:dyDescent="0.25">
      <c r="C11912" s="17"/>
    </row>
    <row r="11913" spans="3:3" x14ac:dyDescent="0.25">
      <c r="C11913" s="17"/>
    </row>
    <row r="11914" spans="3:3" x14ac:dyDescent="0.25">
      <c r="C11914" s="17"/>
    </row>
    <row r="11915" spans="3:3" x14ac:dyDescent="0.25">
      <c r="C11915" s="17"/>
    </row>
    <row r="11916" spans="3:3" x14ac:dyDescent="0.25">
      <c r="C11916" s="17"/>
    </row>
    <row r="11917" spans="3:3" x14ac:dyDescent="0.25">
      <c r="C11917" s="17"/>
    </row>
    <row r="11918" spans="3:3" x14ac:dyDescent="0.25">
      <c r="C11918" s="17"/>
    </row>
    <row r="11919" spans="3:3" x14ac:dyDescent="0.25">
      <c r="C11919" s="17"/>
    </row>
    <row r="11920" spans="3:3" x14ac:dyDescent="0.25">
      <c r="C11920" s="17"/>
    </row>
    <row r="11921" spans="3:3" x14ac:dyDescent="0.25">
      <c r="C11921" s="17"/>
    </row>
    <row r="11922" spans="3:3" x14ac:dyDescent="0.25">
      <c r="C11922" s="17"/>
    </row>
    <row r="11923" spans="3:3" x14ac:dyDescent="0.25">
      <c r="C11923" s="17"/>
    </row>
    <row r="11924" spans="3:3" x14ac:dyDescent="0.25">
      <c r="C11924" s="17"/>
    </row>
    <row r="11925" spans="3:3" x14ac:dyDescent="0.25">
      <c r="C11925" s="17"/>
    </row>
    <row r="11926" spans="3:3" x14ac:dyDescent="0.25">
      <c r="C11926" s="17"/>
    </row>
    <row r="11927" spans="3:3" x14ac:dyDescent="0.25">
      <c r="C11927" s="17"/>
    </row>
    <row r="11928" spans="3:3" x14ac:dyDescent="0.25">
      <c r="C11928" s="17"/>
    </row>
    <row r="11929" spans="3:3" x14ac:dyDescent="0.25">
      <c r="C11929" s="17"/>
    </row>
    <row r="11930" spans="3:3" x14ac:dyDescent="0.25">
      <c r="C11930" s="17"/>
    </row>
    <row r="11931" spans="3:3" x14ac:dyDescent="0.25">
      <c r="C11931" s="17"/>
    </row>
    <row r="11932" spans="3:3" x14ac:dyDescent="0.25">
      <c r="C11932" s="17"/>
    </row>
    <row r="11933" spans="3:3" x14ac:dyDescent="0.25">
      <c r="C11933" s="17"/>
    </row>
    <row r="11934" spans="3:3" x14ac:dyDescent="0.25">
      <c r="C11934" s="17"/>
    </row>
    <row r="11935" spans="3:3" x14ac:dyDescent="0.25">
      <c r="C11935" s="17"/>
    </row>
    <row r="11936" spans="3:3" x14ac:dyDescent="0.25">
      <c r="C11936" s="17"/>
    </row>
    <row r="11937" spans="3:3" x14ac:dyDescent="0.25">
      <c r="C11937" s="17"/>
    </row>
    <row r="11938" spans="3:3" x14ac:dyDescent="0.25">
      <c r="C11938" s="17"/>
    </row>
    <row r="11939" spans="3:3" x14ac:dyDescent="0.25">
      <c r="C11939" s="17"/>
    </row>
    <row r="11940" spans="3:3" x14ac:dyDescent="0.25">
      <c r="C11940" s="17"/>
    </row>
    <row r="11941" spans="3:3" x14ac:dyDescent="0.25">
      <c r="C11941" s="17"/>
    </row>
    <row r="11942" spans="3:3" x14ac:dyDescent="0.25">
      <c r="C11942" s="17"/>
    </row>
    <row r="11943" spans="3:3" x14ac:dyDescent="0.25">
      <c r="C11943" s="17"/>
    </row>
    <row r="11944" spans="3:3" x14ac:dyDescent="0.25">
      <c r="C11944" s="17"/>
    </row>
    <row r="11945" spans="3:3" x14ac:dyDescent="0.25">
      <c r="C11945" s="17"/>
    </row>
    <row r="11946" spans="3:3" x14ac:dyDescent="0.25">
      <c r="C11946" s="17"/>
    </row>
    <row r="11947" spans="3:3" x14ac:dyDescent="0.25">
      <c r="C11947" s="17"/>
    </row>
    <row r="11948" spans="3:3" x14ac:dyDescent="0.25">
      <c r="C11948" s="17"/>
    </row>
    <row r="11949" spans="3:3" x14ac:dyDescent="0.25">
      <c r="C11949" s="17"/>
    </row>
    <row r="11950" spans="3:3" x14ac:dyDescent="0.25">
      <c r="C11950" s="17"/>
    </row>
    <row r="11951" spans="3:3" x14ac:dyDescent="0.25">
      <c r="C11951" s="17"/>
    </row>
    <row r="11952" spans="3:3" x14ac:dyDescent="0.25">
      <c r="C11952" s="17"/>
    </row>
    <row r="11953" spans="3:3" x14ac:dyDescent="0.25">
      <c r="C11953" s="17"/>
    </row>
    <row r="11954" spans="3:3" x14ac:dyDescent="0.25">
      <c r="C11954" s="17"/>
    </row>
    <row r="11955" spans="3:3" x14ac:dyDescent="0.25">
      <c r="C11955" s="17"/>
    </row>
    <row r="11956" spans="3:3" x14ac:dyDescent="0.25">
      <c r="C11956" s="17"/>
    </row>
    <row r="11957" spans="3:3" x14ac:dyDescent="0.25">
      <c r="C11957" s="17"/>
    </row>
    <row r="11958" spans="3:3" x14ac:dyDescent="0.25">
      <c r="C11958" s="17"/>
    </row>
    <row r="11959" spans="3:3" x14ac:dyDescent="0.25">
      <c r="C11959" s="17"/>
    </row>
    <row r="11960" spans="3:3" x14ac:dyDescent="0.25">
      <c r="C11960" s="17"/>
    </row>
    <row r="11961" spans="3:3" x14ac:dyDescent="0.25">
      <c r="C11961" s="17"/>
    </row>
    <row r="11962" spans="3:3" x14ac:dyDescent="0.25">
      <c r="C11962" s="17"/>
    </row>
    <row r="11963" spans="3:3" x14ac:dyDescent="0.25">
      <c r="C11963" s="17"/>
    </row>
    <row r="11964" spans="3:3" x14ac:dyDescent="0.25">
      <c r="C11964" s="17"/>
    </row>
    <row r="11965" spans="3:3" x14ac:dyDescent="0.25">
      <c r="C11965" s="17"/>
    </row>
    <row r="11966" spans="3:3" x14ac:dyDescent="0.25">
      <c r="C11966" s="17"/>
    </row>
    <row r="11967" spans="3:3" x14ac:dyDescent="0.25">
      <c r="C11967" s="17"/>
    </row>
    <row r="11968" spans="3:3" x14ac:dyDescent="0.25">
      <c r="C11968" s="17"/>
    </row>
    <row r="11969" spans="3:3" x14ac:dyDescent="0.25">
      <c r="C11969" s="17"/>
    </row>
    <row r="11970" spans="3:3" x14ac:dyDescent="0.25">
      <c r="C11970" s="17"/>
    </row>
    <row r="11971" spans="3:3" x14ac:dyDescent="0.25">
      <c r="C11971" s="17"/>
    </row>
    <row r="11972" spans="3:3" x14ac:dyDescent="0.25">
      <c r="C11972" s="17"/>
    </row>
    <row r="11973" spans="3:3" x14ac:dyDescent="0.25">
      <c r="C11973" s="17"/>
    </row>
    <row r="11974" spans="3:3" x14ac:dyDescent="0.25">
      <c r="C11974" s="17"/>
    </row>
    <row r="11975" spans="3:3" x14ac:dyDescent="0.25">
      <c r="C11975" s="17"/>
    </row>
    <row r="11976" spans="3:3" x14ac:dyDescent="0.25">
      <c r="C11976" s="17"/>
    </row>
    <row r="11977" spans="3:3" x14ac:dyDescent="0.25">
      <c r="C11977" s="17"/>
    </row>
    <row r="11978" spans="3:3" x14ac:dyDescent="0.25">
      <c r="C11978" s="17"/>
    </row>
    <row r="11979" spans="3:3" x14ac:dyDescent="0.25">
      <c r="C11979" s="17"/>
    </row>
    <row r="11980" spans="3:3" x14ac:dyDescent="0.25">
      <c r="C11980" s="17"/>
    </row>
    <row r="11981" spans="3:3" x14ac:dyDescent="0.25">
      <c r="C11981" s="17"/>
    </row>
    <row r="11982" spans="3:3" x14ac:dyDescent="0.25">
      <c r="C11982" s="17"/>
    </row>
    <row r="11983" spans="3:3" x14ac:dyDescent="0.25">
      <c r="C11983" s="17"/>
    </row>
    <row r="11984" spans="3:3" x14ac:dyDescent="0.25">
      <c r="C11984" s="17"/>
    </row>
    <row r="11985" spans="3:3" x14ac:dyDescent="0.25">
      <c r="C11985" s="17"/>
    </row>
    <row r="11986" spans="3:3" x14ac:dyDescent="0.25">
      <c r="C11986" s="17"/>
    </row>
    <row r="11987" spans="3:3" x14ac:dyDescent="0.25">
      <c r="C11987" s="17"/>
    </row>
    <row r="11988" spans="3:3" x14ac:dyDescent="0.25">
      <c r="C11988" s="17"/>
    </row>
    <row r="11989" spans="3:3" x14ac:dyDescent="0.25">
      <c r="C11989" s="17"/>
    </row>
    <row r="11990" spans="3:3" x14ac:dyDescent="0.25">
      <c r="C11990" s="17"/>
    </row>
    <row r="11991" spans="3:3" x14ac:dyDescent="0.25">
      <c r="C11991" s="17"/>
    </row>
    <row r="11992" spans="3:3" x14ac:dyDescent="0.25">
      <c r="C11992" s="17"/>
    </row>
    <row r="11993" spans="3:3" x14ac:dyDescent="0.25">
      <c r="C11993" s="17"/>
    </row>
    <row r="11994" spans="3:3" x14ac:dyDescent="0.25">
      <c r="C11994" s="17"/>
    </row>
    <row r="11995" spans="3:3" x14ac:dyDescent="0.25">
      <c r="C11995" s="17"/>
    </row>
    <row r="11996" spans="3:3" x14ac:dyDescent="0.25">
      <c r="C11996" s="17"/>
    </row>
    <row r="11997" spans="3:3" x14ac:dyDescent="0.25">
      <c r="C11997" s="17"/>
    </row>
    <row r="11998" spans="3:3" x14ac:dyDescent="0.25">
      <c r="C11998" s="17"/>
    </row>
    <row r="11999" spans="3:3" x14ac:dyDescent="0.25">
      <c r="C11999" s="17"/>
    </row>
    <row r="12000" spans="3:3" x14ac:dyDescent="0.25">
      <c r="C12000" s="17"/>
    </row>
    <row r="12001" spans="3:3" x14ac:dyDescent="0.25">
      <c r="C12001" s="17"/>
    </row>
    <row r="12002" spans="3:3" x14ac:dyDescent="0.25">
      <c r="C12002" s="17"/>
    </row>
    <row r="12003" spans="3:3" x14ac:dyDescent="0.25">
      <c r="C12003" s="17"/>
    </row>
    <row r="12004" spans="3:3" x14ac:dyDescent="0.25">
      <c r="C12004" s="17"/>
    </row>
    <row r="12005" spans="3:3" x14ac:dyDescent="0.25">
      <c r="C12005" s="17"/>
    </row>
    <row r="12006" spans="3:3" x14ac:dyDescent="0.25">
      <c r="C12006" s="17"/>
    </row>
    <row r="12007" spans="3:3" x14ac:dyDescent="0.25">
      <c r="C12007" s="17"/>
    </row>
    <row r="12008" spans="3:3" x14ac:dyDescent="0.25">
      <c r="C12008" s="17"/>
    </row>
    <row r="12009" spans="3:3" x14ac:dyDescent="0.25">
      <c r="C12009" s="17"/>
    </row>
    <row r="12010" spans="3:3" x14ac:dyDescent="0.25">
      <c r="C12010" s="17"/>
    </row>
    <row r="12011" spans="3:3" x14ac:dyDescent="0.25">
      <c r="C12011" s="17"/>
    </row>
    <row r="12012" spans="3:3" x14ac:dyDescent="0.25">
      <c r="C12012" s="17"/>
    </row>
    <row r="12013" spans="3:3" x14ac:dyDescent="0.25">
      <c r="C12013" s="17"/>
    </row>
    <row r="12014" spans="3:3" x14ac:dyDescent="0.25">
      <c r="C12014" s="17"/>
    </row>
    <row r="12015" spans="3:3" x14ac:dyDescent="0.25">
      <c r="C12015" s="17"/>
    </row>
    <row r="12016" spans="3:3" x14ac:dyDescent="0.25">
      <c r="C12016" s="17"/>
    </row>
    <row r="12017" spans="3:3" x14ac:dyDescent="0.25">
      <c r="C12017" s="17"/>
    </row>
    <row r="12018" spans="3:3" x14ac:dyDescent="0.25">
      <c r="C12018" s="17"/>
    </row>
    <row r="12019" spans="3:3" x14ac:dyDescent="0.25">
      <c r="C12019" s="17"/>
    </row>
    <row r="12020" spans="3:3" x14ac:dyDescent="0.25">
      <c r="C12020" s="17"/>
    </row>
    <row r="12021" spans="3:3" x14ac:dyDescent="0.25">
      <c r="C12021" s="17"/>
    </row>
    <row r="12022" spans="3:3" x14ac:dyDescent="0.25">
      <c r="C12022" s="17"/>
    </row>
    <row r="12023" spans="3:3" x14ac:dyDescent="0.25">
      <c r="C12023" s="17"/>
    </row>
    <row r="12024" spans="3:3" x14ac:dyDescent="0.25">
      <c r="C12024" s="17"/>
    </row>
    <row r="12025" spans="3:3" x14ac:dyDescent="0.25">
      <c r="C12025" s="17"/>
    </row>
    <row r="12026" spans="3:3" x14ac:dyDescent="0.25">
      <c r="C12026" s="17"/>
    </row>
    <row r="12027" spans="3:3" x14ac:dyDescent="0.25">
      <c r="C12027" s="17"/>
    </row>
    <row r="12028" spans="3:3" x14ac:dyDescent="0.25">
      <c r="C12028" s="17"/>
    </row>
    <row r="12029" spans="3:3" x14ac:dyDescent="0.25">
      <c r="C12029" s="17"/>
    </row>
    <row r="12030" spans="3:3" x14ac:dyDescent="0.25">
      <c r="C12030" s="17"/>
    </row>
    <row r="12031" spans="3:3" x14ac:dyDescent="0.25">
      <c r="C12031" s="17"/>
    </row>
    <row r="12032" spans="3:3" x14ac:dyDescent="0.25">
      <c r="C12032" s="17"/>
    </row>
    <row r="12033" spans="3:3" x14ac:dyDescent="0.25">
      <c r="C12033" s="17"/>
    </row>
    <row r="12034" spans="3:3" x14ac:dyDescent="0.25">
      <c r="C12034" s="17"/>
    </row>
    <row r="12035" spans="3:3" x14ac:dyDescent="0.25">
      <c r="C12035" s="17"/>
    </row>
    <row r="12036" spans="3:3" x14ac:dyDescent="0.25">
      <c r="C12036" s="17"/>
    </row>
    <row r="12037" spans="3:3" x14ac:dyDescent="0.25">
      <c r="C12037" s="17"/>
    </row>
    <row r="12038" spans="3:3" x14ac:dyDescent="0.25">
      <c r="C12038" s="17"/>
    </row>
    <row r="12039" spans="3:3" x14ac:dyDescent="0.25">
      <c r="C12039" s="17"/>
    </row>
    <row r="12040" spans="3:3" x14ac:dyDescent="0.25">
      <c r="C12040" s="17"/>
    </row>
    <row r="12041" spans="3:3" x14ac:dyDescent="0.25">
      <c r="C12041" s="17"/>
    </row>
    <row r="12042" spans="3:3" x14ac:dyDescent="0.25">
      <c r="C12042" s="17"/>
    </row>
    <row r="12043" spans="3:3" x14ac:dyDescent="0.25">
      <c r="C12043" s="17"/>
    </row>
    <row r="12044" spans="3:3" x14ac:dyDescent="0.25">
      <c r="C12044" s="17"/>
    </row>
    <row r="12045" spans="3:3" x14ac:dyDescent="0.25">
      <c r="C12045" s="17"/>
    </row>
    <row r="12046" spans="3:3" x14ac:dyDescent="0.25">
      <c r="C12046" s="17"/>
    </row>
    <row r="12047" spans="3:3" x14ac:dyDescent="0.25">
      <c r="C12047" s="17"/>
    </row>
    <row r="12048" spans="3:3" x14ac:dyDescent="0.25">
      <c r="C12048" s="17"/>
    </row>
    <row r="12049" spans="3:3" x14ac:dyDescent="0.25">
      <c r="C12049" s="17"/>
    </row>
    <row r="12050" spans="3:3" x14ac:dyDescent="0.25">
      <c r="C12050" s="17"/>
    </row>
    <row r="12051" spans="3:3" x14ac:dyDescent="0.25">
      <c r="C12051" s="17"/>
    </row>
    <row r="12052" spans="3:3" x14ac:dyDescent="0.25">
      <c r="C12052" s="17"/>
    </row>
    <row r="12053" spans="3:3" x14ac:dyDescent="0.25">
      <c r="C12053" s="17"/>
    </row>
    <row r="12054" spans="3:3" x14ac:dyDescent="0.25">
      <c r="C12054" s="17"/>
    </row>
    <row r="12055" spans="3:3" x14ac:dyDescent="0.25">
      <c r="C12055" s="17"/>
    </row>
    <row r="12056" spans="3:3" x14ac:dyDescent="0.25">
      <c r="C12056" s="17"/>
    </row>
    <row r="12057" spans="3:3" x14ac:dyDescent="0.25">
      <c r="C12057" s="17"/>
    </row>
    <row r="12058" spans="3:3" x14ac:dyDescent="0.25">
      <c r="C12058" s="17"/>
    </row>
    <row r="12059" spans="3:3" x14ac:dyDescent="0.25">
      <c r="C12059" s="17"/>
    </row>
    <row r="12060" spans="3:3" x14ac:dyDescent="0.25">
      <c r="C12060" s="17"/>
    </row>
    <row r="12061" spans="3:3" x14ac:dyDescent="0.25">
      <c r="C12061" s="17"/>
    </row>
    <row r="12062" spans="3:3" x14ac:dyDescent="0.25">
      <c r="C12062" s="17"/>
    </row>
    <row r="12063" spans="3:3" x14ac:dyDescent="0.25">
      <c r="C12063" s="17"/>
    </row>
    <row r="12064" spans="3:3" x14ac:dyDescent="0.25">
      <c r="C12064" s="17"/>
    </row>
    <row r="12065" spans="3:3" x14ac:dyDescent="0.25">
      <c r="C12065" s="17"/>
    </row>
    <row r="12066" spans="3:3" x14ac:dyDescent="0.25">
      <c r="C12066" s="17"/>
    </row>
    <row r="12067" spans="3:3" x14ac:dyDescent="0.25">
      <c r="C12067" s="17"/>
    </row>
    <row r="12068" spans="3:3" x14ac:dyDescent="0.25">
      <c r="C12068" s="17"/>
    </row>
    <row r="12069" spans="3:3" x14ac:dyDescent="0.25">
      <c r="C12069" s="17"/>
    </row>
    <row r="12070" spans="3:3" x14ac:dyDescent="0.25">
      <c r="C12070" s="17"/>
    </row>
    <row r="12071" spans="3:3" x14ac:dyDescent="0.25">
      <c r="C12071" s="17"/>
    </row>
    <row r="12072" spans="3:3" x14ac:dyDescent="0.25">
      <c r="C12072" s="17"/>
    </row>
    <row r="12073" spans="3:3" x14ac:dyDescent="0.25">
      <c r="C12073" s="17"/>
    </row>
    <row r="12074" spans="3:3" x14ac:dyDescent="0.25">
      <c r="C12074" s="17"/>
    </row>
    <row r="12075" spans="3:3" x14ac:dyDescent="0.25">
      <c r="C12075" s="17"/>
    </row>
    <row r="12076" spans="3:3" x14ac:dyDescent="0.25">
      <c r="C12076" s="17"/>
    </row>
    <row r="12077" spans="3:3" x14ac:dyDescent="0.25">
      <c r="C12077" s="17"/>
    </row>
    <row r="12078" spans="3:3" x14ac:dyDescent="0.25">
      <c r="C12078" s="17"/>
    </row>
    <row r="12079" spans="3:3" x14ac:dyDescent="0.25">
      <c r="C12079" s="17"/>
    </row>
    <row r="12080" spans="3:3" x14ac:dyDescent="0.25">
      <c r="C12080" s="17"/>
    </row>
    <row r="12081" spans="3:3" x14ac:dyDescent="0.25">
      <c r="C12081" s="17"/>
    </row>
    <row r="12082" spans="3:3" x14ac:dyDescent="0.25">
      <c r="C12082" s="17"/>
    </row>
    <row r="12083" spans="3:3" x14ac:dyDescent="0.25">
      <c r="C12083" s="17"/>
    </row>
    <row r="12084" spans="3:3" x14ac:dyDescent="0.25">
      <c r="C12084" s="17"/>
    </row>
    <row r="12085" spans="3:3" x14ac:dyDescent="0.25">
      <c r="C12085" s="17"/>
    </row>
    <row r="12086" spans="3:3" x14ac:dyDescent="0.25">
      <c r="C12086" s="17"/>
    </row>
    <row r="12087" spans="3:3" x14ac:dyDescent="0.25">
      <c r="C12087" s="17"/>
    </row>
    <row r="12088" spans="3:3" x14ac:dyDescent="0.25">
      <c r="C12088" s="17"/>
    </row>
    <row r="12089" spans="3:3" x14ac:dyDescent="0.25">
      <c r="C12089" s="17"/>
    </row>
    <row r="12090" spans="3:3" x14ac:dyDescent="0.25">
      <c r="C12090" s="17"/>
    </row>
    <row r="12091" spans="3:3" x14ac:dyDescent="0.25">
      <c r="C12091" s="17"/>
    </row>
    <row r="12092" spans="3:3" x14ac:dyDescent="0.25">
      <c r="C12092" s="17"/>
    </row>
    <row r="12093" spans="3:3" x14ac:dyDescent="0.25">
      <c r="C12093" s="17"/>
    </row>
    <row r="12094" spans="3:3" x14ac:dyDescent="0.25">
      <c r="C12094" s="17"/>
    </row>
    <row r="12095" spans="3:3" x14ac:dyDescent="0.25">
      <c r="C12095" s="17"/>
    </row>
    <row r="12096" spans="3:3" x14ac:dyDescent="0.25">
      <c r="C12096" s="17"/>
    </row>
    <row r="12097" spans="3:3" x14ac:dyDescent="0.25">
      <c r="C12097" s="17"/>
    </row>
    <row r="12098" spans="3:3" x14ac:dyDescent="0.25">
      <c r="C12098" s="17"/>
    </row>
    <row r="12099" spans="3:3" x14ac:dyDescent="0.25">
      <c r="C12099" s="17"/>
    </row>
    <row r="12100" spans="3:3" x14ac:dyDescent="0.25">
      <c r="C12100" s="17"/>
    </row>
    <row r="12101" spans="3:3" x14ac:dyDescent="0.25">
      <c r="C12101" s="17"/>
    </row>
    <row r="12102" spans="3:3" x14ac:dyDescent="0.25">
      <c r="C12102" s="17"/>
    </row>
    <row r="12103" spans="3:3" x14ac:dyDescent="0.25">
      <c r="C12103" s="17"/>
    </row>
    <row r="12104" spans="3:3" x14ac:dyDescent="0.25">
      <c r="C12104" s="17"/>
    </row>
    <row r="12105" spans="3:3" x14ac:dyDescent="0.25">
      <c r="C12105" s="17"/>
    </row>
    <row r="12106" spans="3:3" x14ac:dyDescent="0.25">
      <c r="C12106" s="17"/>
    </row>
    <row r="12107" spans="3:3" x14ac:dyDescent="0.25">
      <c r="C12107" s="17"/>
    </row>
    <row r="12108" spans="3:3" x14ac:dyDescent="0.25">
      <c r="C12108" s="17"/>
    </row>
    <row r="12109" spans="3:3" x14ac:dyDescent="0.25">
      <c r="C12109" s="17"/>
    </row>
    <row r="12110" spans="3:3" x14ac:dyDescent="0.25">
      <c r="C12110" s="17"/>
    </row>
    <row r="12111" spans="3:3" x14ac:dyDescent="0.25">
      <c r="C12111" s="17"/>
    </row>
    <row r="12112" spans="3:3" x14ac:dyDescent="0.25">
      <c r="C12112" s="17"/>
    </row>
    <row r="12113" spans="3:3" x14ac:dyDescent="0.25">
      <c r="C12113" s="17"/>
    </row>
    <row r="12114" spans="3:3" x14ac:dyDescent="0.25">
      <c r="C12114" s="17"/>
    </row>
    <row r="12115" spans="3:3" x14ac:dyDescent="0.25">
      <c r="C12115" s="17"/>
    </row>
    <row r="12116" spans="3:3" x14ac:dyDescent="0.25">
      <c r="C12116" s="17"/>
    </row>
    <row r="12117" spans="3:3" x14ac:dyDescent="0.25">
      <c r="C12117" s="17"/>
    </row>
    <row r="12118" spans="3:3" x14ac:dyDescent="0.25">
      <c r="C12118" s="17"/>
    </row>
    <row r="12119" spans="3:3" x14ac:dyDescent="0.25">
      <c r="C12119" s="17"/>
    </row>
    <row r="12120" spans="3:3" x14ac:dyDescent="0.25">
      <c r="C12120" s="17"/>
    </row>
    <row r="12121" spans="3:3" x14ac:dyDescent="0.25">
      <c r="C12121" s="17"/>
    </row>
    <row r="12122" spans="3:3" x14ac:dyDescent="0.25">
      <c r="C12122" s="17"/>
    </row>
    <row r="12123" spans="3:3" x14ac:dyDescent="0.25">
      <c r="C12123" s="17"/>
    </row>
    <row r="12124" spans="3:3" x14ac:dyDescent="0.25">
      <c r="C12124" s="17"/>
    </row>
    <row r="12125" spans="3:3" x14ac:dyDescent="0.25">
      <c r="C12125" s="17"/>
    </row>
    <row r="12126" spans="3:3" x14ac:dyDescent="0.25">
      <c r="C12126" s="17"/>
    </row>
    <row r="12127" spans="3:3" x14ac:dyDescent="0.25">
      <c r="C12127" s="17"/>
    </row>
    <row r="12128" spans="3:3" x14ac:dyDescent="0.25">
      <c r="C12128" s="17"/>
    </row>
    <row r="12129" spans="3:3" x14ac:dyDescent="0.25">
      <c r="C12129" s="17"/>
    </row>
    <row r="12130" spans="3:3" x14ac:dyDescent="0.25">
      <c r="C12130" s="17"/>
    </row>
    <row r="12131" spans="3:3" x14ac:dyDescent="0.25">
      <c r="C12131" s="17"/>
    </row>
    <row r="12132" spans="3:3" x14ac:dyDescent="0.25">
      <c r="C12132" s="17"/>
    </row>
    <row r="12133" spans="3:3" x14ac:dyDescent="0.25">
      <c r="C12133" s="17"/>
    </row>
    <row r="12134" spans="3:3" x14ac:dyDescent="0.25">
      <c r="C12134" s="17"/>
    </row>
    <row r="12135" spans="3:3" x14ac:dyDescent="0.25">
      <c r="C12135" s="17"/>
    </row>
    <row r="12136" spans="3:3" x14ac:dyDescent="0.25">
      <c r="C12136" s="17"/>
    </row>
    <row r="12137" spans="3:3" x14ac:dyDescent="0.25">
      <c r="C12137" s="17"/>
    </row>
    <row r="12138" spans="3:3" x14ac:dyDescent="0.25">
      <c r="C12138" s="17"/>
    </row>
    <row r="12139" spans="3:3" x14ac:dyDescent="0.25">
      <c r="C12139" s="17"/>
    </row>
    <row r="12140" spans="3:3" x14ac:dyDescent="0.25">
      <c r="C12140" s="17"/>
    </row>
    <row r="12141" spans="3:3" x14ac:dyDescent="0.25">
      <c r="C12141" s="17"/>
    </row>
    <row r="12142" spans="3:3" x14ac:dyDescent="0.25">
      <c r="C12142" s="17"/>
    </row>
    <row r="12143" spans="3:3" x14ac:dyDescent="0.25">
      <c r="C12143" s="17"/>
    </row>
    <row r="12144" spans="3:3" x14ac:dyDescent="0.25">
      <c r="C12144" s="17"/>
    </row>
    <row r="12145" spans="3:3" x14ac:dyDescent="0.25">
      <c r="C12145" s="17"/>
    </row>
    <row r="12146" spans="3:3" x14ac:dyDescent="0.25">
      <c r="C12146" s="17"/>
    </row>
    <row r="12147" spans="3:3" x14ac:dyDescent="0.25">
      <c r="C12147" s="17"/>
    </row>
    <row r="12148" spans="3:3" x14ac:dyDescent="0.25">
      <c r="C12148" s="17"/>
    </row>
    <row r="12149" spans="3:3" x14ac:dyDescent="0.25">
      <c r="C12149" s="17"/>
    </row>
    <row r="12150" spans="3:3" x14ac:dyDescent="0.25">
      <c r="C12150" s="17"/>
    </row>
    <row r="12151" spans="3:3" x14ac:dyDescent="0.25">
      <c r="C12151" s="17"/>
    </row>
    <row r="12152" spans="3:3" x14ac:dyDescent="0.25">
      <c r="C12152" s="17"/>
    </row>
    <row r="12153" spans="3:3" x14ac:dyDescent="0.25">
      <c r="C12153" s="17"/>
    </row>
    <row r="12154" spans="3:3" x14ac:dyDescent="0.25">
      <c r="C12154" s="17"/>
    </row>
    <row r="12155" spans="3:3" x14ac:dyDescent="0.25">
      <c r="C12155" s="17"/>
    </row>
    <row r="12156" spans="3:3" x14ac:dyDescent="0.25">
      <c r="C12156" s="17"/>
    </row>
    <row r="12157" spans="3:3" x14ac:dyDescent="0.25">
      <c r="C12157" s="17"/>
    </row>
    <row r="12158" spans="3:3" x14ac:dyDescent="0.25">
      <c r="C12158" s="17"/>
    </row>
    <row r="12159" spans="3:3" x14ac:dyDescent="0.25">
      <c r="C12159" s="17"/>
    </row>
    <row r="12160" spans="3:3" x14ac:dyDescent="0.25">
      <c r="C12160" s="17"/>
    </row>
    <row r="12161" spans="3:3" x14ac:dyDescent="0.25">
      <c r="C12161" s="17"/>
    </row>
    <row r="12162" spans="3:3" x14ac:dyDescent="0.25">
      <c r="C12162" s="17"/>
    </row>
    <row r="12163" spans="3:3" x14ac:dyDescent="0.25">
      <c r="C12163" s="17"/>
    </row>
    <row r="12164" spans="3:3" x14ac:dyDescent="0.25">
      <c r="C12164" s="17"/>
    </row>
    <row r="12165" spans="3:3" x14ac:dyDescent="0.25">
      <c r="C12165" s="17"/>
    </row>
    <row r="12166" spans="3:3" x14ac:dyDescent="0.25">
      <c r="C12166" s="17"/>
    </row>
    <row r="12167" spans="3:3" x14ac:dyDescent="0.25">
      <c r="C12167" s="17"/>
    </row>
    <row r="12168" spans="3:3" x14ac:dyDescent="0.25">
      <c r="C12168" s="17"/>
    </row>
    <row r="12169" spans="3:3" x14ac:dyDescent="0.25">
      <c r="C12169" s="17"/>
    </row>
    <row r="12170" spans="3:3" x14ac:dyDescent="0.25">
      <c r="C12170" s="17"/>
    </row>
    <row r="12171" spans="3:3" x14ac:dyDescent="0.25">
      <c r="C12171" s="17"/>
    </row>
    <row r="12172" spans="3:3" x14ac:dyDescent="0.25">
      <c r="C12172" s="17"/>
    </row>
    <row r="12173" spans="3:3" x14ac:dyDescent="0.25">
      <c r="C12173" s="17"/>
    </row>
    <row r="12174" spans="3:3" x14ac:dyDescent="0.25">
      <c r="C12174" s="17"/>
    </row>
    <row r="12175" spans="3:3" x14ac:dyDescent="0.25">
      <c r="C12175" s="17"/>
    </row>
    <row r="12176" spans="3:3" x14ac:dyDescent="0.25">
      <c r="C12176" s="17"/>
    </row>
    <row r="12177" spans="3:3" x14ac:dyDescent="0.25">
      <c r="C12177" s="17"/>
    </row>
    <row r="12178" spans="3:3" x14ac:dyDescent="0.25">
      <c r="C12178" s="17"/>
    </row>
    <row r="12179" spans="3:3" x14ac:dyDescent="0.25">
      <c r="C12179" s="17"/>
    </row>
    <row r="12180" spans="3:3" x14ac:dyDescent="0.25">
      <c r="C12180" s="17"/>
    </row>
    <row r="12181" spans="3:3" x14ac:dyDescent="0.25">
      <c r="C12181" s="17"/>
    </row>
    <row r="12182" spans="3:3" x14ac:dyDescent="0.25">
      <c r="C12182" s="17"/>
    </row>
    <row r="12183" spans="3:3" x14ac:dyDescent="0.25">
      <c r="C12183" s="17"/>
    </row>
    <row r="12184" spans="3:3" x14ac:dyDescent="0.25">
      <c r="C12184" s="17"/>
    </row>
    <row r="12185" spans="3:3" x14ac:dyDescent="0.25">
      <c r="C12185" s="17"/>
    </row>
    <row r="12186" spans="3:3" x14ac:dyDescent="0.25">
      <c r="C12186" s="17"/>
    </row>
    <row r="12187" spans="3:3" x14ac:dyDescent="0.25">
      <c r="C12187" s="17"/>
    </row>
    <row r="12188" spans="3:3" x14ac:dyDescent="0.25">
      <c r="C12188" s="17"/>
    </row>
    <row r="12189" spans="3:3" x14ac:dyDescent="0.25">
      <c r="C12189" s="17"/>
    </row>
    <row r="12190" spans="3:3" x14ac:dyDescent="0.25">
      <c r="C12190" s="17"/>
    </row>
    <row r="12191" spans="3:3" x14ac:dyDescent="0.25">
      <c r="C12191" s="17"/>
    </row>
    <row r="12192" spans="3:3" x14ac:dyDescent="0.25">
      <c r="C12192" s="17"/>
    </row>
    <row r="12193" spans="3:3" x14ac:dyDescent="0.25">
      <c r="C12193" s="17"/>
    </row>
    <row r="12194" spans="3:3" x14ac:dyDescent="0.25">
      <c r="C12194" s="17"/>
    </row>
    <row r="12195" spans="3:3" x14ac:dyDescent="0.25">
      <c r="C12195" s="17"/>
    </row>
    <row r="12196" spans="3:3" x14ac:dyDescent="0.25">
      <c r="C12196" s="17"/>
    </row>
    <row r="12197" spans="3:3" x14ac:dyDescent="0.25">
      <c r="C12197" s="17"/>
    </row>
    <row r="12198" spans="3:3" x14ac:dyDescent="0.25">
      <c r="C12198" s="17"/>
    </row>
    <row r="12199" spans="3:3" x14ac:dyDescent="0.25">
      <c r="C12199" s="17"/>
    </row>
    <row r="12200" spans="3:3" x14ac:dyDescent="0.25">
      <c r="C12200" s="17"/>
    </row>
    <row r="12201" spans="3:3" x14ac:dyDescent="0.25">
      <c r="C12201" s="17"/>
    </row>
    <row r="12202" spans="3:3" x14ac:dyDescent="0.25">
      <c r="C12202" s="17"/>
    </row>
    <row r="12203" spans="3:3" x14ac:dyDescent="0.25">
      <c r="C12203" s="17"/>
    </row>
    <row r="12204" spans="3:3" x14ac:dyDescent="0.25">
      <c r="C12204" s="17"/>
    </row>
    <row r="12205" spans="3:3" x14ac:dyDescent="0.25">
      <c r="C12205" s="17"/>
    </row>
    <row r="12206" spans="3:3" x14ac:dyDescent="0.25">
      <c r="C12206" s="17"/>
    </row>
    <row r="12207" spans="3:3" x14ac:dyDescent="0.25">
      <c r="C12207" s="17"/>
    </row>
    <row r="12208" spans="3:3" x14ac:dyDescent="0.25">
      <c r="C12208" s="17"/>
    </row>
    <row r="12209" spans="3:3" x14ac:dyDescent="0.25">
      <c r="C12209" s="17"/>
    </row>
    <row r="12210" spans="3:3" x14ac:dyDescent="0.25">
      <c r="C12210" s="17"/>
    </row>
    <row r="12211" spans="3:3" x14ac:dyDescent="0.25">
      <c r="C12211" s="17"/>
    </row>
    <row r="12212" spans="3:3" x14ac:dyDescent="0.25">
      <c r="C12212" s="17"/>
    </row>
    <row r="12213" spans="3:3" x14ac:dyDescent="0.25">
      <c r="C12213" s="17"/>
    </row>
    <row r="12214" spans="3:3" x14ac:dyDescent="0.25">
      <c r="C12214" s="17"/>
    </row>
    <row r="12215" spans="3:3" x14ac:dyDescent="0.25">
      <c r="C12215" s="17"/>
    </row>
    <row r="12216" spans="3:3" x14ac:dyDescent="0.25">
      <c r="C12216" s="17"/>
    </row>
    <row r="12217" spans="3:3" x14ac:dyDescent="0.25">
      <c r="C12217" s="17"/>
    </row>
    <row r="12218" spans="3:3" x14ac:dyDescent="0.25">
      <c r="C12218" s="17"/>
    </row>
    <row r="12219" spans="3:3" x14ac:dyDescent="0.25">
      <c r="C12219" s="17"/>
    </row>
    <row r="12220" spans="3:3" x14ac:dyDescent="0.25">
      <c r="C12220" s="17"/>
    </row>
    <row r="12221" spans="3:3" x14ac:dyDescent="0.25">
      <c r="C12221" s="17"/>
    </row>
    <row r="12222" spans="3:3" x14ac:dyDescent="0.25">
      <c r="C12222" s="17"/>
    </row>
    <row r="12223" spans="3:3" x14ac:dyDescent="0.25">
      <c r="C12223" s="17"/>
    </row>
    <row r="12224" spans="3:3" x14ac:dyDescent="0.25">
      <c r="C12224" s="17"/>
    </row>
    <row r="12225" spans="3:3" x14ac:dyDescent="0.25">
      <c r="C12225" s="17"/>
    </row>
    <row r="12226" spans="3:3" x14ac:dyDescent="0.25">
      <c r="C12226" s="17"/>
    </row>
    <row r="12227" spans="3:3" x14ac:dyDescent="0.25">
      <c r="C12227" s="17"/>
    </row>
    <row r="12228" spans="3:3" x14ac:dyDescent="0.25">
      <c r="C12228" s="17"/>
    </row>
    <row r="12229" spans="3:3" x14ac:dyDescent="0.25">
      <c r="C12229" s="17"/>
    </row>
    <row r="12230" spans="3:3" x14ac:dyDescent="0.25">
      <c r="C12230" s="17"/>
    </row>
    <row r="12231" spans="3:3" x14ac:dyDescent="0.25">
      <c r="C12231" s="17"/>
    </row>
    <row r="12232" spans="3:3" x14ac:dyDescent="0.25">
      <c r="C12232" s="17"/>
    </row>
    <row r="12233" spans="3:3" x14ac:dyDescent="0.25">
      <c r="C12233" s="17"/>
    </row>
    <row r="12234" spans="3:3" x14ac:dyDescent="0.25">
      <c r="C12234" s="17"/>
    </row>
    <row r="12235" spans="3:3" x14ac:dyDescent="0.25">
      <c r="C12235" s="17"/>
    </row>
    <row r="12236" spans="3:3" x14ac:dyDescent="0.25">
      <c r="C12236" s="17"/>
    </row>
    <row r="12237" spans="3:3" x14ac:dyDescent="0.25">
      <c r="C12237" s="17"/>
    </row>
    <row r="12238" spans="3:3" x14ac:dyDescent="0.25">
      <c r="C12238" s="17"/>
    </row>
    <row r="12239" spans="3:3" x14ac:dyDescent="0.25">
      <c r="C12239" s="17"/>
    </row>
    <row r="12240" spans="3:3" x14ac:dyDescent="0.25">
      <c r="C12240" s="17"/>
    </row>
    <row r="12241" spans="3:3" x14ac:dyDescent="0.25">
      <c r="C12241" s="17"/>
    </row>
    <row r="12242" spans="3:3" x14ac:dyDescent="0.25">
      <c r="C12242" s="17"/>
    </row>
    <row r="12243" spans="3:3" x14ac:dyDescent="0.25">
      <c r="C12243" s="17"/>
    </row>
    <row r="12244" spans="3:3" x14ac:dyDescent="0.25">
      <c r="C12244" s="17"/>
    </row>
    <row r="12245" spans="3:3" x14ac:dyDescent="0.25">
      <c r="C12245" s="17"/>
    </row>
    <row r="12246" spans="3:3" x14ac:dyDescent="0.25">
      <c r="C12246" s="17"/>
    </row>
    <row r="12247" spans="3:3" x14ac:dyDescent="0.25">
      <c r="C12247" s="17"/>
    </row>
    <row r="12248" spans="3:3" x14ac:dyDescent="0.25">
      <c r="C12248" s="17"/>
    </row>
    <row r="12249" spans="3:3" x14ac:dyDescent="0.25">
      <c r="C12249" s="17"/>
    </row>
    <row r="12250" spans="3:3" x14ac:dyDescent="0.25">
      <c r="C12250" s="17"/>
    </row>
    <row r="12251" spans="3:3" x14ac:dyDescent="0.25">
      <c r="C12251" s="17"/>
    </row>
    <row r="12252" spans="3:3" x14ac:dyDescent="0.25">
      <c r="C12252" s="17"/>
    </row>
    <row r="12253" spans="3:3" x14ac:dyDescent="0.25">
      <c r="C12253" s="17"/>
    </row>
    <row r="12254" spans="3:3" x14ac:dyDescent="0.25">
      <c r="C12254" s="17"/>
    </row>
    <row r="12255" spans="3:3" x14ac:dyDescent="0.25">
      <c r="C12255" s="17"/>
    </row>
    <row r="12256" spans="3:3" x14ac:dyDescent="0.25">
      <c r="C12256" s="17"/>
    </row>
    <row r="12257" spans="3:3" x14ac:dyDescent="0.25">
      <c r="C12257" s="17"/>
    </row>
    <row r="12258" spans="3:3" x14ac:dyDescent="0.25">
      <c r="C12258" s="17"/>
    </row>
    <row r="12259" spans="3:3" x14ac:dyDescent="0.25">
      <c r="C12259" s="17"/>
    </row>
    <row r="12260" spans="3:3" x14ac:dyDescent="0.25">
      <c r="C12260" s="17"/>
    </row>
    <row r="12261" spans="3:3" x14ac:dyDescent="0.25">
      <c r="C12261" s="17"/>
    </row>
    <row r="12262" spans="3:3" x14ac:dyDescent="0.25">
      <c r="C12262" s="17"/>
    </row>
    <row r="12263" spans="3:3" x14ac:dyDescent="0.25">
      <c r="C12263" s="17"/>
    </row>
    <row r="12264" spans="3:3" x14ac:dyDescent="0.25">
      <c r="C12264" s="17"/>
    </row>
    <row r="12265" spans="3:3" x14ac:dyDescent="0.25">
      <c r="C12265" s="17"/>
    </row>
    <row r="12266" spans="3:3" x14ac:dyDescent="0.25">
      <c r="C12266" s="17"/>
    </row>
    <row r="12267" spans="3:3" x14ac:dyDescent="0.25">
      <c r="C12267" s="17"/>
    </row>
    <row r="12268" spans="3:3" x14ac:dyDescent="0.25">
      <c r="C12268" s="17"/>
    </row>
    <row r="12269" spans="3:3" x14ac:dyDescent="0.25">
      <c r="C12269" s="17"/>
    </row>
    <row r="12270" spans="3:3" x14ac:dyDescent="0.25">
      <c r="C12270" s="17"/>
    </row>
    <row r="12271" spans="3:3" x14ac:dyDescent="0.25">
      <c r="C12271" s="17"/>
    </row>
    <row r="12272" spans="3:3" x14ac:dyDescent="0.25">
      <c r="C12272" s="17"/>
    </row>
    <row r="12273" spans="3:3" x14ac:dyDescent="0.25">
      <c r="C12273" s="17"/>
    </row>
    <row r="12274" spans="3:3" x14ac:dyDescent="0.25">
      <c r="C12274" s="17"/>
    </row>
    <row r="12275" spans="3:3" x14ac:dyDescent="0.25">
      <c r="C12275" s="17"/>
    </row>
    <row r="12276" spans="3:3" x14ac:dyDescent="0.25">
      <c r="C12276" s="17"/>
    </row>
    <row r="12277" spans="3:3" x14ac:dyDescent="0.25">
      <c r="C12277" s="17"/>
    </row>
    <row r="12278" spans="3:3" x14ac:dyDescent="0.25">
      <c r="C12278" s="17"/>
    </row>
    <row r="12279" spans="3:3" x14ac:dyDescent="0.25">
      <c r="C12279" s="17"/>
    </row>
    <row r="12280" spans="3:3" x14ac:dyDescent="0.25">
      <c r="C12280" s="17"/>
    </row>
    <row r="12281" spans="3:3" x14ac:dyDescent="0.25">
      <c r="C12281" s="17"/>
    </row>
    <row r="12282" spans="3:3" x14ac:dyDescent="0.25">
      <c r="C12282" s="17"/>
    </row>
    <row r="12283" spans="3:3" x14ac:dyDescent="0.25">
      <c r="C12283" s="17"/>
    </row>
    <row r="12284" spans="3:3" x14ac:dyDescent="0.25">
      <c r="C12284" s="17"/>
    </row>
    <row r="12285" spans="3:3" x14ac:dyDescent="0.25">
      <c r="C12285" s="17"/>
    </row>
    <row r="12286" spans="3:3" x14ac:dyDescent="0.25">
      <c r="C12286" s="17"/>
    </row>
    <row r="12287" spans="3:3" x14ac:dyDescent="0.25">
      <c r="C12287" s="17"/>
    </row>
    <row r="12288" spans="3:3" x14ac:dyDescent="0.25">
      <c r="C12288" s="17"/>
    </row>
    <row r="12289" spans="3:3" x14ac:dyDescent="0.25">
      <c r="C12289" s="17"/>
    </row>
    <row r="12290" spans="3:3" x14ac:dyDescent="0.25">
      <c r="C12290" s="17"/>
    </row>
    <row r="12291" spans="3:3" x14ac:dyDescent="0.25">
      <c r="C12291" s="17"/>
    </row>
    <row r="12292" spans="3:3" x14ac:dyDescent="0.25">
      <c r="C12292" s="17"/>
    </row>
    <row r="12293" spans="3:3" x14ac:dyDescent="0.25">
      <c r="C12293" s="17"/>
    </row>
    <row r="12294" spans="3:3" x14ac:dyDescent="0.25">
      <c r="C12294" s="17"/>
    </row>
    <row r="12295" spans="3:3" x14ac:dyDescent="0.25">
      <c r="C12295" s="17"/>
    </row>
    <row r="12296" spans="3:3" x14ac:dyDescent="0.25">
      <c r="C12296" s="17"/>
    </row>
    <row r="12297" spans="3:3" x14ac:dyDescent="0.25">
      <c r="C12297" s="17"/>
    </row>
    <row r="12298" spans="3:3" x14ac:dyDescent="0.25">
      <c r="C12298" s="17"/>
    </row>
    <row r="12299" spans="3:3" x14ac:dyDescent="0.25">
      <c r="C12299" s="17"/>
    </row>
    <row r="12300" spans="3:3" x14ac:dyDescent="0.25">
      <c r="C12300" s="17"/>
    </row>
    <row r="12301" spans="3:3" x14ac:dyDescent="0.25">
      <c r="C12301" s="17"/>
    </row>
    <row r="12302" spans="3:3" x14ac:dyDescent="0.25">
      <c r="C12302" s="17"/>
    </row>
    <row r="12303" spans="3:3" x14ac:dyDescent="0.25">
      <c r="C12303" s="17"/>
    </row>
    <row r="12304" spans="3:3" x14ac:dyDescent="0.25">
      <c r="C12304" s="17"/>
    </row>
    <row r="12305" spans="3:3" x14ac:dyDescent="0.25">
      <c r="C12305" s="17"/>
    </row>
    <row r="12306" spans="3:3" x14ac:dyDescent="0.25">
      <c r="C12306" s="17"/>
    </row>
    <row r="12307" spans="3:3" x14ac:dyDescent="0.25">
      <c r="C12307" s="17"/>
    </row>
    <row r="12308" spans="3:3" x14ac:dyDescent="0.25">
      <c r="C12308" s="17"/>
    </row>
    <row r="12309" spans="3:3" x14ac:dyDescent="0.25">
      <c r="C12309" s="17"/>
    </row>
    <row r="12310" spans="3:3" x14ac:dyDescent="0.25">
      <c r="C12310" s="17"/>
    </row>
    <row r="12311" spans="3:3" x14ac:dyDescent="0.25">
      <c r="C12311" s="17"/>
    </row>
    <row r="12312" spans="3:3" x14ac:dyDescent="0.25">
      <c r="C12312" s="17"/>
    </row>
    <row r="12313" spans="3:3" x14ac:dyDescent="0.25">
      <c r="C12313" s="17"/>
    </row>
    <row r="12314" spans="3:3" x14ac:dyDescent="0.25">
      <c r="C12314" s="17"/>
    </row>
    <row r="12315" spans="3:3" x14ac:dyDescent="0.25">
      <c r="C12315" s="17"/>
    </row>
    <row r="12316" spans="3:3" x14ac:dyDescent="0.25">
      <c r="C12316" s="17"/>
    </row>
    <row r="12317" spans="3:3" x14ac:dyDescent="0.25">
      <c r="C12317" s="17"/>
    </row>
    <row r="12318" spans="3:3" x14ac:dyDescent="0.25">
      <c r="C12318" s="17"/>
    </row>
    <row r="12319" spans="3:3" x14ac:dyDescent="0.25">
      <c r="C12319" s="17"/>
    </row>
    <row r="12320" spans="3:3" x14ac:dyDescent="0.25">
      <c r="C12320" s="17"/>
    </row>
    <row r="12321" spans="3:3" x14ac:dyDescent="0.25">
      <c r="C12321" s="17"/>
    </row>
    <row r="12322" spans="3:3" x14ac:dyDescent="0.25">
      <c r="C12322" s="17"/>
    </row>
    <row r="12323" spans="3:3" x14ac:dyDescent="0.25">
      <c r="C12323" s="17"/>
    </row>
    <row r="12324" spans="3:3" x14ac:dyDescent="0.25">
      <c r="C12324" s="17"/>
    </row>
    <row r="12325" spans="3:3" x14ac:dyDescent="0.25">
      <c r="C12325" s="17"/>
    </row>
    <row r="12326" spans="3:3" x14ac:dyDescent="0.25">
      <c r="C12326" s="17"/>
    </row>
    <row r="12327" spans="3:3" x14ac:dyDescent="0.25">
      <c r="C12327" s="17"/>
    </row>
    <row r="12328" spans="3:3" x14ac:dyDescent="0.25">
      <c r="C12328" s="17"/>
    </row>
    <row r="12329" spans="3:3" x14ac:dyDescent="0.25">
      <c r="C12329" s="17"/>
    </row>
    <row r="12330" spans="3:3" x14ac:dyDescent="0.25">
      <c r="C12330" s="17"/>
    </row>
    <row r="12331" spans="3:3" x14ac:dyDescent="0.25">
      <c r="C12331" s="17"/>
    </row>
    <row r="12332" spans="3:3" x14ac:dyDescent="0.25">
      <c r="C12332" s="17"/>
    </row>
    <row r="12333" spans="3:3" x14ac:dyDescent="0.25">
      <c r="C12333" s="17"/>
    </row>
    <row r="12334" spans="3:3" x14ac:dyDescent="0.25">
      <c r="C12334" s="17"/>
    </row>
    <row r="12335" spans="3:3" x14ac:dyDescent="0.25">
      <c r="C12335" s="17"/>
    </row>
    <row r="12336" spans="3:3" x14ac:dyDescent="0.25">
      <c r="C12336" s="17"/>
    </row>
    <row r="12337" spans="3:3" x14ac:dyDescent="0.25">
      <c r="C12337" s="17"/>
    </row>
    <row r="12338" spans="3:3" x14ac:dyDescent="0.25">
      <c r="C12338" s="17"/>
    </row>
    <row r="12339" spans="3:3" x14ac:dyDescent="0.25">
      <c r="C12339" s="17"/>
    </row>
    <row r="12340" spans="3:3" x14ac:dyDescent="0.25">
      <c r="C12340" s="17"/>
    </row>
    <row r="12341" spans="3:3" x14ac:dyDescent="0.25">
      <c r="C12341" s="17"/>
    </row>
    <row r="12342" spans="3:3" x14ac:dyDescent="0.25">
      <c r="C12342" s="17"/>
    </row>
    <row r="12343" spans="3:3" x14ac:dyDescent="0.25">
      <c r="C12343" s="17"/>
    </row>
    <row r="12344" spans="3:3" x14ac:dyDescent="0.25">
      <c r="C12344" s="17"/>
    </row>
    <row r="12345" spans="3:3" x14ac:dyDescent="0.25">
      <c r="C12345" s="17"/>
    </row>
    <row r="12346" spans="3:3" x14ac:dyDescent="0.25">
      <c r="C12346" s="17"/>
    </row>
    <row r="12347" spans="3:3" x14ac:dyDescent="0.25">
      <c r="C12347" s="17"/>
    </row>
    <row r="12348" spans="3:3" x14ac:dyDescent="0.25">
      <c r="C12348" s="17"/>
    </row>
    <row r="12349" spans="3:3" x14ac:dyDescent="0.25">
      <c r="C12349" s="17"/>
    </row>
    <row r="12350" spans="3:3" x14ac:dyDescent="0.25">
      <c r="C12350" s="17"/>
    </row>
    <row r="12351" spans="3:3" x14ac:dyDescent="0.25">
      <c r="C12351" s="17"/>
    </row>
    <row r="12352" spans="3:3" x14ac:dyDescent="0.25">
      <c r="C12352" s="17"/>
    </row>
    <row r="12353" spans="3:3" x14ac:dyDescent="0.25">
      <c r="C12353" s="17"/>
    </row>
    <row r="12354" spans="3:3" x14ac:dyDescent="0.25">
      <c r="C12354" s="17"/>
    </row>
    <row r="12355" spans="3:3" x14ac:dyDescent="0.25">
      <c r="C12355" s="17"/>
    </row>
    <row r="12356" spans="3:3" x14ac:dyDescent="0.25">
      <c r="C12356" s="17"/>
    </row>
    <row r="12357" spans="3:3" x14ac:dyDescent="0.25">
      <c r="C12357" s="17"/>
    </row>
    <row r="12358" spans="3:3" x14ac:dyDescent="0.25">
      <c r="C12358" s="17"/>
    </row>
    <row r="12359" spans="3:3" x14ac:dyDescent="0.25">
      <c r="C12359" s="17"/>
    </row>
    <row r="12360" spans="3:3" x14ac:dyDescent="0.25">
      <c r="C12360" s="17"/>
    </row>
    <row r="12361" spans="3:3" x14ac:dyDescent="0.25">
      <c r="C12361" s="17"/>
    </row>
    <row r="12362" spans="3:3" x14ac:dyDescent="0.25">
      <c r="C12362" s="17"/>
    </row>
    <row r="12363" spans="3:3" x14ac:dyDescent="0.25">
      <c r="C12363" s="17"/>
    </row>
    <row r="12364" spans="3:3" x14ac:dyDescent="0.25">
      <c r="C12364" s="17"/>
    </row>
    <row r="12365" spans="3:3" x14ac:dyDescent="0.25">
      <c r="C12365" s="17"/>
    </row>
    <row r="12366" spans="3:3" x14ac:dyDescent="0.25">
      <c r="C12366" s="17"/>
    </row>
    <row r="12367" spans="3:3" x14ac:dyDescent="0.25">
      <c r="C12367" s="17"/>
    </row>
    <row r="12368" spans="3:3" x14ac:dyDescent="0.25">
      <c r="C12368" s="17"/>
    </row>
    <row r="12369" spans="3:3" x14ac:dyDescent="0.25">
      <c r="C12369" s="17"/>
    </row>
    <row r="12370" spans="3:3" x14ac:dyDescent="0.25">
      <c r="C12370" s="17"/>
    </row>
    <row r="12371" spans="3:3" x14ac:dyDescent="0.25">
      <c r="C12371" s="17"/>
    </row>
    <row r="12372" spans="3:3" x14ac:dyDescent="0.25">
      <c r="C12372" s="17"/>
    </row>
    <row r="12373" spans="3:3" x14ac:dyDescent="0.25">
      <c r="C12373" s="17"/>
    </row>
    <row r="12374" spans="3:3" x14ac:dyDescent="0.25">
      <c r="C12374" s="17"/>
    </row>
    <row r="12375" spans="3:3" x14ac:dyDescent="0.25">
      <c r="C12375" s="17"/>
    </row>
    <row r="12376" spans="3:3" x14ac:dyDescent="0.25">
      <c r="C12376" s="17"/>
    </row>
    <row r="12377" spans="3:3" x14ac:dyDescent="0.25">
      <c r="C12377" s="17"/>
    </row>
    <row r="12378" spans="3:3" x14ac:dyDescent="0.25">
      <c r="C12378" s="17"/>
    </row>
    <row r="12379" spans="3:3" x14ac:dyDescent="0.25">
      <c r="C12379" s="17"/>
    </row>
    <row r="12380" spans="3:3" x14ac:dyDescent="0.25">
      <c r="C12380" s="17"/>
    </row>
    <row r="12381" spans="3:3" x14ac:dyDescent="0.25">
      <c r="C12381" s="17"/>
    </row>
    <row r="12382" spans="3:3" x14ac:dyDescent="0.25">
      <c r="C12382" s="17"/>
    </row>
    <row r="12383" spans="3:3" x14ac:dyDescent="0.25">
      <c r="C12383" s="17"/>
    </row>
    <row r="12384" spans="3:3" x14ac:dyDescent="0.25">
      <c r="C12384" s="17"/>
    </row>
    <row r="12385" spans="3:3" x14ac:dyDescent="0.25">
      <c r="C12385" s="17"/>
    </row>
    <row r="12386" spans="3:3" x14ac:dyDescent="0.25">
      <c r="C12386" s="17"/>
    </row>
    <row r="12387" spans="3:3" x14ac:dyDescent="0.25">
      <c r="C12387" s="17"/>
    </row>
    <row r="12388" spans="3:3" x14ac:dyDescent="0.25">
      <c r="C12388" s="17"/>
    </row>
    <row r="12389" spans="3:3" x14ac:dyDescent="0.25">
      <c r="C12389" s="17"/>
    </row>
    <row r="12390" spans="3:3" x14ac:dyDescent="0.25">
      <c r="C12390" s="17"/>
    </row>
    <row r="12391" spans="3:3" x14ac:dyDescent="0.25">
      <c r="C12391" s="17"/>
    </row>
    <row r="12392" spans="3:3" x14ac:dyDescent="0.25">
      <c r="C12392" s="17"/>
    </row>
    <row r="12393" spans="3:3" x14ac:dyDescent="0.25">
      <c r="C12393" s="17"/>
    </row>
    <row r="12394" spans="3:3" x14ac:dyDescent="0.25">
      <c r="C12394" s="17"/>
    </row>
    <row r="12395" spans="3:3" x14ac:dyDescent="0.25">
      <c r="C12395" s="17"/>
    </row>
    <row r="12396" spans="3:3" x14ac:dyDescent="0.25">
      <c r="C12396" s="17"/>
    </row>
    <row r="12397" spans="3:3" x14ac:dyDescent="0.25">
      <c r="C12397" s="17"/>
    </row>
    <row r="12398" spans="3:3" x14ac:dyDescent="0.25">
      <c r="C12398" s="17"/>
    </row>
    <row r="12399" spans="3:3" x14ac:dyDescent="0.25">
      <c r="C12399" s="17"/>
    </row>
    <row r="12400" spans="3:3" x14ac:dyDescent="0.25">
      <c r="C12400" s="17"/>
    </row>
    <row r="12401" spans="3:3" x14ac:dyDescent="0.25">
      <c r="C12401" s="17"/>
    </row>
    <row r="12402" spans="3:3" x14ac:dyDescent="0.25">
      <c r="C12402" s="17"/>
    </row>
    <row r="12403" spans="3:3" x14ac:dyDescent="0.25">
      <c r="C12403" s="17"/>
    </row>
    <row r="12404" spans="3:3" x14ac:dyDescent="0.25">
      <c r="C12404" s="17"/>
    </row>
    <row r="12405" spans="3:3" x14ac:dyDescent="0.25">
      <c r="C12405" s="17"/>
    </row>
    <row r="12406" spans="3:3" x14ac:dyDescent="0.25">
      <c r="C12406" s="17"/>
    </row>
    <row r="12407" spans="3:3" x14ac:dyDescent="0.25">
      <c r="C12407" s="17"/>
    </row>
    <row r="12408" spans="3:3" x14ac:dyDescent="0.25">
      <c r="C12408" s="17"/>
    </row>
    <row r="12409" spans="3:3" x14ac:dyDescent="0.25">
      <c r="C12409" s="17"/>
    </row>
    <row r="12410" spans="3:3" x14ac:dyDescent="0.25">
      <c r="C12410" s="17"/>
    </row>
    <row r="12411" spans="3:3" x14ac:dyDescent="0.25">
      <c r="C12411" s="17"/>
    </row>
    <row r="12412" spans="3:3" x14ac:dyDescent="0.25">
      <c r="C12412" s="17"/>
    </row>
    <row r="12413" spans="3:3" x14ac:dyDescent="0.25">
      <c r="C12413" s="17"/>
    </row>
    <row r="12414" spans="3:3" x14ac:dyDescent="0.25">
      <c r="C12414" s="17"/>
    </row>
    <row r="12415" spans="3:3" x14ac:dyDescent="0.25">
      <c r="C12415" s="17"/>
    </row>
    <row r="12416" spans="3:3" x14ac:dyDescent="0.25">
      <c r="C12416" s="17"/>
    </row>
    <row r="12417" spans="3:3" x14ac:dyDescent="0.25">
      <c r="C12417" s="17"/>
    </row>
    <row r="12418" spans="3:3" x14ac:dyDescent="0.25">
      <c r="C12418" s="17"/>
    </row>
    <row r="12419" spans="3:3" x14ac:dyDescent="0.25">
      <c r="C12419" s="17"/>
    </row>
    <row r="12420" spans="3:3" x14ac:dyDescent="0.25">
      <c r="C12420" s="17"/>
    </row>
    <row r="12421" spans="3:3" x14ac:dyDescent="0.25">
      <c r="C12421" s="17"/>
    </row>
    <row r="12422" spans="3:3" x14ac:dyDescent="0.25">
      <c r="C12422" s="17"/>
    </row>
    <row r="12423" spans="3:3" x14ac:dyDescent="0.25">
      <c r="C12423" s="17"/>
    </row>
    <row r="12424" spans="3:3" x14ac:dyDescent="0.25">
      <c r="C12424" s="17"/>
    </row>
    <row r="12425" spans="3:3" x14ac:dyDescent="0.25">
      <c r="C12425" s="17"/>
    </row>
    <row r="12426" spans="3:3" x14ac:dyDescent="0.25">
      <c r="C12426" s="17"/>
    </row>
    <row r="12427" spans="3:3" x14ac:dyDescent="0.25">
      <c r="C12427" s="17"/>
    </row>
    <row r="12428" spans="3:3" x14ac:dyDescent="0.25">
      <c r="C12428" s="17"/>
    </row>
    <row r="12429" spans="3:3" x14ac:dyDescent="0.25">
      <c r="C12429" s="17"/>
    </row>
    <row r="12430" spans="3:3" x14ac:dyDescent="0.25">
      <c r="C12430" s="17"/>
    </row>
    <row r="12431" spans="3:3" x14ac:dyDescent="0.25">
      <c r="C12431" s="17"/>
    </row>
    <row r="12432" spans="3:3" x14ac:dyDescent="0.25">
      <c r="C12432" s="17"/>
    </row>
    <row r="12433" spans="3:3" x14ac:dyDescent="0.25">
      <c r="C12433" s="17"/>
    </row>
    <row r="12434" spans="3:3" x14ac:dyDescent="0.25">
      <c r="C12434" s="17"/>
    </row>
    <row r="12435" spans="3:3" x14ac:dyDescent="0.25">
      <c r="C12435" s="17"/>
    </row>
    <row r="12436" spans="3:3" x14ac:dyDescent="0.25">
      <c r="C12436" s="17"/>
    </row>
    <row r="12437" spans="3:3" x14ac:dyDescent="0.25">
      <c r="C12437" s="17"/>
    </row>
    <row r="12438" spans="3:3" x14ac:dyDescent="0.25">
      <c r="C12438" s="17"/>
    </row>
    <row r="12439" spans="3:3" x14ac:dyDescent="0.25">
      <c r="C12439" s="17"/>
    </row>
    <row r="12440" spans="3:3" x14ac:dyDescent="0.25">
      <c r="C12440" s="17"/>
    </row>
    <row r="12441" spans="3:3" x14ac:dyDescent="0.25">
      <c r="C12441" s="17"/>
    </row>
    <row r="12442" spans="3:3" x14ac:dyDescent="0.25">
      <c r="C12442" s="17"/>
    </row>
    <row r="12443" spans="3:3" x14ac:dyDescent="0.25">
      <c r="C12443" s="17"/>
    </row>
    <row r="12444" spans="3:3" x14ac:dyDescent="0.25">
      <c r="C12444" s="17"/>
    </row>
    <row r="12445" spans="3:3" x14ac:dyDescent="0.25">
      <c r="C12445" s="17"/>
    </row>
    <row r="12446" spans="3:3" x14ac:dyDescent="0.25">
      <c r="C12446" s="17"/>
    </row>
    <row r="12447" spans="3:3" x14ac:dyDescent="0.25">
      <c r="C12447" s="17"/>
    </row>
    <row r="12448" spans="3:3" x14ac:dyDescent="0.25">
      <c r="C12448" s="17"/>
    </row>
    <row r="12449" spans="3:3" x14ac:dyDescent="0.25">
      <c r="C12449" s="17"/>
    </row>
    <row r="12450" spans="3:3" x14ac:dyDescent="0.25">
      <c r="C12450" s="17"/>
    </row>
    <row r="12451" spans="3:3" x14ac:dyDescent="0.25">
      <c r="C12451" s="17"/>
    </row>
    <row r="12452" spans="3:3" x14ac:dyDescent="0.25">
      <c r="C12452" s="17"/>
    </row>
    <row r="12453" spans="3:3" x14ac:dyDescent="0.25">
      <c r="C12453" s="17"/>
    </row>
    <row r="12454" spans="3:3" x14ac:dyDescent="0.25">
      <c r="C12454" s="17"/>
    </row>
    <row r="12455" spans="3:3" x14ac:dyDescent="0.25">
      <c r="C12455" s="17"/>
    </row>
    <row r="12456" spans="3:3" x14ac:dyDescent="0.25">
      <c r="C12456" s="17"/>
    </row>
    <row r="12457" spans="3:3" x14ac:dyDescent="0.25">
      <c r="C12457" s="17"/>
    </row>
    <row r="12458" spans="3:3" x14ac:dyDescent="0.25">
      <c r="C12458" s="17"/>
    </row>
    <row r="12459" spans="3:3" x14ac:dyDescent="0.25">
      <c r="C12459" s="17"/>
    </row>
    <row r="12460" spans="3:3" x14ac:dyDescent="0.25">
      <c r="C12460" s="17"/>
    </row>
    <row r="12461" spans="3:3" x14ac:dyDescent="0.25">
      <c r="C12461" s="17"/>
    </row>
    <row r="12462" spans="3:3" x14ac:dyDescent="0.25">
      <c r="C12462" s="17"/>
    </row>
    <row r="12463" spans="3:3" x14ac:dyDescent="0.25">
      <c r="C12463" s="17"/>
    </row>
    <row r="12464" spans="3:3" x14ac:dyDescent="0.25">
      <c r="C12464" s="17"/>
    </row>
    <row r="12465" spans="3:3" x14ac:dyDescent="0.25">
      <c r="C12465" s="17"/>
    </row>
    <row r="12466" spans="3:3" x14ac:dyDescent="0.25">
      <c r="C12466" s="17"/>
    </row>
    <row r="12467" spans="3:3" x14ac:dyDescent="0.25">
      <c r="C12467" s="17"/>
    </row>
    <row r="12468" spans="3:3" x14ac:dyDescent="0.25">
      <c r="C12468" s="17"/>
    </row>
    <row r="12469" spans="3:3" x14ac:dyDescent="0.25">
      <c r="C12469" s="17"/>
    </row>
    <row r="12470" spans="3:3" x14ac:dyDescent="0.25">
      <c r="C12470" s="17"/>
    </row>
    <row r="12471" spans="3:3" x14ac:dyDescent="0.25">
      <c r="C12471" s="17"/>
    </row>
    <row r="12472" spans="3:3" x14ac:dyDescent="0.25">
      <c r="C12472" s="17"/>
    </row>
    <row r="12473" spans="3:3" x14ac:dyDescent="0.25">
      <c r="C12473" s="17"/>
    </row>
    <row r="12474" spans="3:3" x14ac:dyDescent="0.25">
      <c r="C12474" s="17"/>
    </row>
    <row r="12475" spans="3:3" x14ac:dyDescent="0.25">
      <c r="C12475" s="17"/>
    </row>
    <row r="12476" spans="3:3" x14ac:dyDescent="0.25">
      <c r="C12476" s="17"/>
    </row>
    <row r="12477" spans="3:3" x14ac:dyDescent="0.25">
      <c r="C12477" s="17"/>
    </row>
    <row r="12478" spans="3:3" x14ac:dyDescent="0.25">
      <c r="C12478" s="17"/>
    </row>
    <row r="12479" spans="3:3" x14ac:dyDescent="0.25">
      <c r="C12479" s="17"/>
    </row>
    <row r="12480" spans="3:3" x14ac:dyDescent="0.25">
      <c r="C12480" s="17"/>
    </row>
    <row r="12481" spans="3:3" x14ac:dyDescent="0.25">
      <c r="C12481" s="17"/>
    </row>
    <row r="12482" spans="3:3" x14ac:dyDescent="0.25">
      <c r="C12482" s="17"/>
    </row>
    <row r="12483" spans="3:3" x14ac:dyDescent="0.25">
      <c r="C12483" s="17"/>
    </row>
    <row r="12484" spans="3:3" x14ac:dyDescent="0.25">
      <c r="C12484" s="17"/>
    </row>
    <row r="12485" spans="3:3" x14ac:dyDescent="0.25">
      <c r="C12485" s="17"/>
    </row>
    <row r="12486" spans="3:3" x14ac:dyDescent="0.25">
      <c r="C12486" s="17"/>
    </row>
    <row r="12487" spans="3:3" x14ac:dyDescent="0.25">
      <c r="C12487" s="17"/>
    </row>
    <row r="12488" spans="3:3" x14ac:dyDescent="0.25">
      <c r="C12488" s="17"/>
    </row>
    <row r="12489" spans="3:3" x14ac:dyDescent="0.25">
      <c r="C12489" s="17"/>
    </row>
    <row r="12490" spans="3:3" x14ac:dyDescent="0.25">
      <c r="C12490" s="17"/>
    </row>
    <row r="12491" spans="3:3" x14ac:dyDescent="0.25">
      <c r="C12491" s="17"/>
    </row>
    <row r="12492" spans="3:3" x14ac:dyDescent="0.25">
      <c r="C12492" s="17"/>
    </row>
    <row r="12493" spans="3:3" x14ac:dyDescent="0.25">
      <c r="C12493" s="17"/>
    </row>
    <row r="12494" spans="3:3" x14ac:dyDescent="0.25">
      <c r="C12494" s="17"/>
    </row>
    <row r="12495" spans="3:3" x14ac:dyDescent="0.25">
      <c r="C12495" s="17"/>
    </row>
    <row r="12496" spans="3:3" x14ac:dyDescent="0.25">
      <c r="C12496" s="17"/>
    </row>
    <row r="12497" spans="3:3" x14ac:dyDescent="0.25">
      <c r="C12497" s="17"/>
    </row>
    <row r="12498" spans="3:3" x14ac:dyDescent="0.25">
      <c r="C12498" s="17"/>
    </row>
    <row r="12499" spans="3:3" x14ac:dyDescent="0.25">
      <c r="C12499" s="17"/>
    </row>
    <row r="12500" spans="3:3" x14ac:dyDescent="0.25">
      <c r="C12500" s="17"/>
    </row>
    <row r="12501" spans="3:3" x14ac:dyDescent="0.25">
      <c r="C12501" s="17"/>
    </row>
    <row r="12502" spans="3:3" x14ac:dyDescent="0.25">
      <c r="C12502" s="17"/>
    </row>
    <row r="12503" spans="3:3" x14ac:dyDescent="0.25">
      <c r="C12503" s="17"/>
    </row>
    <row r="12504" spans="3:3" x14ac:dyDescent="0.25">
      <c r="C12504" s="17"/>
    </row>
    <row r="12505" spans="3:3" x14ac:dyDescent="0.25">
      <c r="C12505" s="17"/>
    </row>
    <row r="12506" spans="3:3" x14ac:dyDescent="0.25">
      <c r="C12506" s="17"/>
    </row>
    <row r="12507" spans="3:3" x14ac:dyDescent="0.25">
      <c r="C12507" s="17"/>
    </row>
    <row r="12508" spans="3:3" x14ac:dyDescent="0.25">
      <c r="C12508" s="17"/>
    </row>
    <row r="12509" spans="3:3" x14ac:dyDescent="0.25">
      <c r="C12509" s="17"/>
    </row>
    <row r="12510" spans="3:3" x14ac:dyDescent="0.25">
      <c r="C12510" s="17"/>
    </row>
    <row r="12511" spans="3:3" x14ac:dyDescent="0.25">
      <c r="C12511" s="17"/>
    </row>
    <row r="12512" spans="3:3" x14ac:dyDescent="0.25">
      <c r="C12512" s="17"/>
    </row>
    <row r="12513" spans="3:3" x14ac:dyDescent="0.25">
      <c r="C12513" s="17"/>
    </row>
    <row r="12514" spans="3:3" x14ac:dyDescent="0.25">
      <c r="C12514" s="17"/>
    </row>
    <row r="12515" spans="3:3" x14ac:dyDescent="0.25">
      <c r="C12515" s="17"/>
    </row>
    <row r="12516" spans="3:3" x14ac:dyDescent="0.25">
      <c r="C12516" s="17"/>
    </row>
    <row r="12517" spans="3:3" x14ac:dyDescent="0.25">
      <c r="C12517" s="17"/>
    </row>
    <row r="12518" spans="3:3" x14ac:dyDescent="0.25">
      <c r="C12518" s="17"/>
    </row>
    <row r="12519" spans="3:3" x14ac:dyDescent="0.25">
      <c r="C12519" s="17"/>
    </row>
    <row r="12520" spans="3:3" x14ac:dyDescent="0.25">
      <c r="C12520" s="17"/>
    </row>
    <row r="12521" spans="3:3" x14ac:dyDescent="0.25">
      <c r="C12521" s="17"/>
    </row>
    <row r="12522" spans="3:3" x14ac:dyDescent="0.25">
      <c r="C12522" s="17"/>
    </row>
    <row r="12523" spans="3:3" x14ac:dyDescent="0.25">
      <c r="C12523" s="17"/>
    </row>
    <row r="12524" spans="3:3" x14ac:dyDescent="0.25">
      <c r="C12524" s="17"/>
    </row>
    <row r="12525" spans="3:3" x14ac:dyDescent="0.25">
      <c r="C12525" s="17"/>
    </row>
    <row r="12526" spans="3:3" x14ac:dyDescent="0.25">
      <c r="C12526" s="17"/>
    </row>
    <row r="12527" spans="3:3" x14ac:dyDescent="0.25">
      <c r="C12527" s="17"/>
    </row>
    <row r="12528" spans="3:3" x14ac:dyDescent="0.25">
      <c r="C12528" s="17"/>
    </row>
    <row r="12529" spans="3:3" x14ac:dyDescent="0.25">
      <c r="C12529" s="17"/>
    </row>
    <row r="12530" spans="3:3" x14ac:dyDescent="0.25">
      <c r="C12530" s="17"/>
    </row>
    <row r="12531" spans="3:3" x14ac:dyDescent="0.25">
      <c r="C12531" s="17"/>
    </row>
    <row r="12532" spans="3:3" x14ac:dyDescent="0.25">
      <c r="C12532" s="17"/>
    </row>
    <row r="12533" spans="3:3" x14ac:dyDescent="0.25">
      <c r="C12533" s="17"/>
    </row>
    <row r="12534" spans="3:3" x14ac:dyDescent="0.25">
      <c r="C12534" s="17"/>
    </row>
    <row r="12535" spans="3:3" x14ac:dyDescent="0.25">
      <c r="C12535" s="17"/>
    </row>
    <row r="12536" spans="3:3" x14ac:dyDescent="0.25">
      <c r="C12536" s="17"/>
    </row>
    <row r="12537" spans="3:3" x14ac:dyDescent="0.25">
      <c r="C12537" s="17"/>
    </row>
    <row r="12538" spans="3:3" x14ac:dyDescent="0.25">
      <c r="C12538" s="17"/>
    </row>
    <row r="12539" spans="3:3" x14ac:dyDescent="0.25">
      <c r="C12539" s="17"/>
    </row>
    <row r="12540" spans="3:3" x14ac:dyDescent="0.25">
      <c r="C12540" s="17"/>
    </row>
    <row r="12541" spans="3:3" x14ac:dyDescent="0.25">
      <c r="C12541" s="17"/>
    </row>
    <row r="12542" spans="3:3" x14ac:dyDescent="0.25">
      <c r="C12542" s="17"/>
    </row>
    <row r="12543" spans="3:3" x14ac:dyDescent="0.25">
      <c r="C12543" s="17"/>
    </row>
    <row r="12544" spans="3:3" x14ac:dyDescent="0.25">
      <c r="C12544" s="17"/>
    </row>
    <row r="12545" spans="3:3" x14ac:dyDescent="0.25">
      <c r="C12545" s="17"/>
    </row>
    <row r="12546" spans="3:3" x14ac:dyDescent="0.25">
      <c r="C12546" s="17"/>
    </row>
    <row r="12547" spans="3:3" x14ac:dyDescent="0.25">
      <c r="C12547" s="17"/>
    </row>
    <row r="12548" spans="3:3" x14ac:dyDescent="0.25">
      <c r="C12548" s="17"/>
    </row>
    <row r="12549" spans="3:3" x14ac:dyDescent="0.25">
      <c r="C12549" s="17"/>
    </row>
    <row r="12550" spans="3:3" x14ac:dyDescent="0.25">
      <c r="C12550" s="17"/>
    </row>
    <row r="12551" spans="3:3" x14ac:dyDescent="0.25">
      <c r="C12551" s="17"/>
    </row>
    <row r="12552" spans="3:3" x14ac:dyDescent="0.25">
      <c r="C12552" s="17"/>
    </row>
    <row r="12553" spans="3:3" x14ac:dyDescent="0.25">
      <c r="C12553" s="17"/>
    </row>
    <row r="12554" spans="3:3" x14ac:dyDescent="0.25">
      <c r="C12554" s="17"/>
    </row>
    <row r="12555" spans="3:3" x14ac:dyDescent="0.25">
      <c r="C12555" s="17"/>
    </row>
    <row r="12556" spans="3:3" x14ac:dyDescent="0.25">
      <c r="C12556" s="17"/>
    </row>
    <row r="12557" spans="3:3" x14ac:dyDescent="0.25">
      <c r="C12557" s="17"/>
    </row>
    <row r="12558" spans="3:3" x14ac:dyDescent="0.25">
      <c r="C12558" s="17"/>
    </row>
    <row r="12559" spans="3:3" x14ac:dyDescent="0.25">
      <c r="C12559" s="17"/>
    </row>
    <row r="12560" spans="3:3" x14ac:dyDescent="0.25">
      <c r="C12560" s="17"/>
    </row>
    <row r="12561" spans="3:3" x14ac:dyDescent="0.25">
      <c r="C12561" s="17"/>
    </row>
    <row r="12562" spans="3:3" x14ac:dyDescent="0.25">
      <c r="C12562" s="17"/>
    </row>
    <row r="12563" spans="3:3" x14ac:dyDescent="0.25">
      <c r="C12563" s="17"/>
    </row>
    <row r="12564" spans="3:3" x14ac:dyDescent="0.25">
      <c r="C12564" s="17"/>
    </row>
    <row r="12565" spans="3:3" x14ac:dyDescent="0.25">
      <c r="C12565" s="17"/>
    </row>
    <row r="12566" spans="3:3" x14ac:dyDescent="0.25">
      <c r="C12566" s="17"/>
    </row>
    <row r="12567" spans="3:3" x14ac:dyDescent="0.25">
      <c r="C12567" s="17"/>
    </row>
    <row r="12568" spans="3:3" x14ac:dyDescent="0.25">
      <c r="C12568" s="17"/>
    </row>
    <row r="12569" spans="3:3" x14ac:dyDescent="0.25">
      <c r="C12569" s="17"/>
    </row>
    <row r="12570" spans="3:3" x14ac:dyDescent="0.25">
      <c r="C12570" s="17"/>
    </row>
    <row r="12571" spans="3:3" x14ac:dyDescent="0.25">
      <c r="C12571" s="17"/>
    </row>
    <row r="12572" spans="3:3" x14ac:dyDescent="0.25">
      <c r="C12572" s="17"/>
    </row>
    <row r="12573" spans="3:3" x14ac:dyDescent="0.25">
      <c r="C12573" s="17"/>
    </row>
    <row r="12574" spans="3:3" x14ac:dyDescent="0.25">
      <c r="C12574" s="17"/>
    </row>
    <row r="12575" spans="3:3" x14ac:dyDescent="0.25">
      <c r="C12575" s="17"/>
    </row>
    <row r="12576" spans="3:3" x14ac:dyDescent="0.25">
      <c r="C12576" s="17"/>
    </row>
    <row r="12577" spans="3:3" x14ac:dyDescent="0.25">
      <c r="C12577" s="17"/>
    </row>
    <row r="12578" spans="3:3" x14ac:dyDescent="0.25">
      <c r="C12578" s="17"/>
    </row>
    <row r="12579" spans="3:3" x14ac:dyDescent="0.25">
      <c r="C12579" s="17"/>
    </row>
    <row r="12580" spans="3:3" x14ac:dyDescent="0.25">
      <c r="C12580" s="17"/>
    </row>
    <row r="12581" spans="3:3" x14ac:dyDescent="0.25">
      <c r="C12581" s="17"/>
    </row>
    <row r="12582" spans="3:3" x14ac:dyDescent="0.25">
      <c r="C12582" s="17"/>
    </row>
    <row r="12583" spans="3:3" x14ac:dyDescent="0.25">
      <c r="C12583" s="17"/>
    </row>
    <row r="12584" spans="3:3" x14ac:dyDescent="0.25">
      <c r="C12584" s="17"/>
    </row>
    <row r="12585" spans="3:3" x14ac:dyDescent="0.25">
      <c r="C12585" s="17"/>
    </row>
    <row r="12586" spans="3:3" x14ac:dyDescent="0.25">
      <c r="C12586" s="17"/>
    </row>
    <row r="12587" spans="3:3" x14ac:dyDescent="0.25">
      <c r="C12587" s="17"/>
    </row>
    <row r="12588" spans="3:3" x14ac:dyDescent="0.25">
      <c r="C12588" s="17"/>
    </row>
    <row r="12589" spans="3:3" x14ac:dyDescent="0.25">
      <c r="C12589" s="17"/>
    </row>
    <row r="12590" spans="3:3" x14ac:dyDescent="0.25">
      <c r="C12590" s="17"/>
    </row>
    <row r="12591" spans="3:3" x14ac:dyDescent="0.25">
      <c r="C12591" s="17"/>
    </row>
    <row r="12592" spans="3:3" x14ac:dyDescent="0.25">
      <c r="C12592" s="17"/>
    </row>
    <row r="12593" spans="3:3" x14ac:dyDescent="0.25">
      <c r="C12593" s="17"/>
    </row>
    <row r="12594" spans="3:3" x14ac:dyDescent="0.25">
      <c r="C12594" s="17"/>
    </row>
    <row r="12595" spans="3:3" x14ac:dyDescent="0.25">
      <c r="C12595" s="17"/>
    </row>
    <row r="12596" spans="3:3" x14ac:dyDescent="0.25">
      <c r="C12596" s="17"/>
    </row>
    <row r="12597" spans="3:3" x14ac:dyDescent="0.25">
      <c r="C12597" s="17"/>
    </row>
    <row r="12598" spans="3:3" x14ac:dyDescent="0.25">
      <c r="C12598" s="17"/>
    </row>
    <row r="12599" spans="3:3" x14ac:dyDescent="0.25">
      <c r="C12599" s="17"/>
    </row>
    <row r="12600" spans="3:3" x14ac:dyDescent="0.25">
      <c r="C12600" s="17"/>
    </row>
    <row r="12601" spans="3:3" x14ac:dyDescent="0.25">
      <c r="C12601" s="17"/>
    </row>
    <row r="12602" spans="3:3" x14ac:dyDescent="0.25">
      <c r="C12602" s="17"/>
    </row>
    <row r="12603" spans="3:3" x14ac:dyDescent="0.25">
      <c r="C12603" s="17"/>
    </row>
    <row r="12604" spans="3:3" x14ac:dyDescent="0.25">
      <c r="C12604" s="17"/>
    </row>
    <row r="12605" spans="3:3" x14ac:dyDescent="0.25">
      <c r="C12605" s="17"/>
    </row>
    <row r="12606" spans="3:3" x14ac:dyDescent="0.25">
      <c r="C12606" s="17"/>
    </row>
    <row r="12607" spans="3:3" x14ac:dyDescent="0.25">
      <c r="C12607" s="17"/>
    </row>
    <row r="12608" spans="3:3" x14ac:dyDescent="0.25">
      <c r="C12608" s="17"/>
    </row>
    <row r="12609" spans="3:3" x14ac:dyDescent="0.25">
      <c r="C12609" s="17"/>
    </row>
    <row r="12610" spans="3:3" x14ac:dyDescent="0.25">
      <c r="C12610" s="17"/>
    </row>
    <row r="12611" spans="3:3" x14ac:dyDescent="0.25">
      <c r="C12611" s="17"/>
    </row>
    <row r="12612" spans="3:3" x14ac:dyDescent="0.25">
      <c r="C12612" s="17"/>
    </row>
    <row r="12613" spans="3:3" x14ac:dyDescent="0.25">
      <c r="C12613" s="17"/>
    </row>
    <row r="12614" spans="3:3" x14ac:dyDescent="0.25">
      <c r="C12614" s="17"/>
    </row>
    <row r="12615" spans="3:3" x14ac:dyDescent="0.25">
      <c r="C12615" s="17"/>
    </row>
    <row r="12616" spans="3:3" x14ac:dyDescent="0.25">
      <c r="C12616" s="17"/>
    </row>
    <row r="12617" spans="3:3" x14ac:dyDescent="0.25">
      <c r="C12617" s="17"/>
    </row>
    <row r="12618" spans="3:3" x14ac:dyDescent="0.25">
      <c r="C12618" s="17"/>
    </row>
    <row r="12619" spans="3:3" x14ac:dyDescent="0.25">
      <c r="C12619" s="17"/>
    </row>
    <row r="12620" spans="3:3" x14ac:dyDescent="0.25">
      <c r="C12620" s="17"/>
    </row>
    <row r="12621" spans="3:3" x14ac:dyDescent="0.25">
      <c r="C12621" s="17"/>
    </row>
    <row r="12622" spans="3:3" x14ac:dyDescent="0.25">
      <c r="C12622" s="17"/>
    </row>
    <row r="12623" spans="3:3" x14ac:dyDescent="0.25">
      <c r="C12623" s="17"/>
    </row>
    <row r="12624" spans="3:3" x14ac:dyDescent="0.25">
      <c r="C12624" s="17"/>
    </row>
    <row r="12625" spans="3:3" x14ac:dyDescent="0.25">
      <c r="C12625" s="17"/>
    </row>
    <row r="12626" spans="3:3" x14ac:dyDescent="0.25">
      <c r="C12626" s="17"/>
    </row>
    <row r="12627" spans="3:3" x14ac:dyDescent="0.25">
      <c r="C12627" s="17"/>
    </row>
    <row r="12628" spans="3:3" x14ac:dyDescent="0.25">
      <c r="C12628" s="17"/>
    </row>
    <row r="12629" spans="3:3" x14ac:dyDescent="0.25">
      <c r="C12629" s="17"/>
    </row>
    <row r="12630" spans="3:3" x14ac:dyDescent="0.25">
      <c r="C12630" s="17"/>
    </row>
    <row r="12631" spans="3:3" x14ac:dyDescent="0.25">
      <c r="C12631" s="17"/>
    </row>
    <row r="12632" spans="3:3" x14ac:dyDescent="0.25">
      <c r="C12632" s="17"/>
    </row>
    <row r="12633" spans="3:3" x14ac:dyDescent="0.25">
      <c r="C12633" s="17"/>
    </row>
    <row r="12634" spans="3:3" x14ac:dyDescent="0.25">
      <c r="C12634" s="17"/>
    </row>
    <row r="12635" spans="3:3" x14ac:dyDescent="0.25">
      <c r="C12635" s="17"/>
    </row>
    <row r="12636" spans="3:3" x14ac:dyDescent="0.25">
      <c r="C12636" s="17"/>
    </row>
    <row r="12637" spans="3:3" x14ac:dyDescent="0.25">
      <c r="C12637" s="17"/>
    </row>
    <row r="12638" spans="3:3" x14ac:dyDescent="0.25">
      <c r="C12638" s="17"/>
    </row>
    <row r="12639" spans="3:3" x14ac:dyDescent="0.25">
      <c r="C12639" s="17"/>
    </row>
    <row r="12640" spans="3:3" x14ac:dyDescent="0.25">
      <c r="C12640" s="17"/>
    </row>
    <row r="12641" spans="3:3" x14ac:dyDescent="0.25">
      <c r="C12641" s="17"/>
    </row>
    <row r="12642" spans="3:3" x14ac:dyDescent="0.25">
      <c r="C12642" s="17"/>
    </row>
    <row r="12643" spans="3:3" x14ac:dyDescent="0.25">
      <c r="C12643" s="17"/>
    </row>
    <row r="12644" spans="3:3" x14ac:dyDescent="0.25">
      <c r="C12644" s="17"/>
    </row>
    <row r="12645" spans="3:3" x14ac:dyDescent="0.25">
      <c r="C12645" s="17"/>
    </row>
    <row r="12646" spans="3:3" x14ac:dyDescent="0.25">
      <c r="C12646" s="17"/>
    </row>
    <row r="12647" spans="3:3" x14ac:dyDescent="0.25">
      <c r="C12647" s="17"/>
    </row>
    <row r="12648" spans="3:3" x14ac:dyDescent="0.25">
      <c r="C12648" s="17"/>
    </row>
    <row r="12649" spans="3:3" x14ac:dyDescent="0.25">
      <c r="C12649" s="17"/>
    </row>
    <row r="12650" spans="3:3" x14ac:dyDescent="0.25">
      <c r="C12650" s="17"/>
    </row>
    <row r="12651" spans="3:3" x14ac:dyDescent="0.25">
      <c r="C12651" s="17"/>
    </row>
    <row r="12652" spans="3:3" x14ac:dyDescent="0.25">
      <c r="C12652" s="17"/>
    </row>
    <row r="12653" spans="3:3" x14ac:dyDescent="0.25">
      <c r="C12653" s="17"/>
    </row>
    <row r="12654" spans="3:3" x14ac:dyDescent="0.25">
      <c r="C12654" s="17"/>
    </row>
    <row r="12655" spans="3:3" x14ac:dyDescent="0.25">
      <c r="C12655" s="17"/>
    </row>
    <row r="12656" spans="3:3" x14ac:dyDescent="0.25">
      <c r="C12656" s="17"/>
    </row>
    <row r="12657" spans="3:3" x14ac:dyDescent="0.25">
      <c r="C12657" s="17"/>
    </row>
    <row r="12658" spans="3:3" x14ac:dyDescent="0.25">
      <c r="C12658" s="17"/>
    </row>
    <row r="12659" spans="3:3" x14ac:dyDescent="0.25">
      <c r="C12659" s="17"/>
    </row>
    <row r="12660" spans="3:3" x14ac:dyDescent="0.25">
      <c r="C12660" s="17"/>
    </row>
    <row r="12661" spans="3:3" x14ac:dyDescent="0.25">
      <c r="C12661" s="17"/>
    </row>
    <row r="12662" spans="3:3" x14ac:dyDescent="0.25">
      <c r="C12662" s="17"/>
    </row>
    <row r="12663" spans="3:3" x14ac:dyDescent="0.25">
      <c r="C12663" s="17"/>
    </row>
    <row r="12664" spans="3:3" x14ac:dyDescent="0.25">
      <c r="C12664" s="17"/>
    </row>
    <row r="12665" spans="3:3" x14ac:dyDescent="0.25">
      <c r="C12665" s="17"/>
    </row>
    <row r="12666" spans="3:3" x14ac:dyDescent="0.25">
      <c r="C12666" s="17"/>
    </row>
    <row r="12667" spans="3:3" x14ac:dyDescent="0.25">
      <c r="C12667" s="17"/>
    </row>
    <row r="12668" spans="3:3" x14ac:dyDescent="0.25">
      <c r="C12668" s="17"/>
    </row>
    <row r="12669" spans="3:3" x14ac:dyDescent="0.25">
      <c r="C12669" s="17"/>
    </row>
    <row r="12670" spans="3:3" x14ac:dyDescent="0.25">
      <c r="C12670" s="17"/>
    </row>
    <row r="12671" spans="3:3" x14ac:dyDescent="0.25">
      <c r="C12671" s="17"/>
    </row>
    <row r="12672" spans="3:3" x14ac:dyDescent="0.25">
      <c r="C12672" s="17"/>
    </row>
    <row r="12673" spans="3:3" x14ac:dyDescent="0.25">
      <c r="C12673" s="17"/>
    </row>
    <row r="12674" spans="3:3" x14ac:dyDescent="0.25">
      <c r="C12674" s="17"/>
    </row>
    <row r="12675" spans="3:3" x14ac:dyDescent="0.25">
      <c r="C12675" s="17"/>
    </row>
    <row r="12676" spans="3:3" x14ac:dyDescent="0.25">
      <c r="C12676" s="17"/>
    </row>
    <row r="12677" spans="3:3" x14ac:dyDescent="0.25">
      <c r="C12677" s="17"/>
    </row>
    <row r="12678" spans="3:3" x14ac:dyDescent="0.25">
      <c r="C12678" s="17"/>
    </row>
    <row r="12679" spans="3:3" x14ac:dyDescent="0.25">
      <c r="C12679" s="17"/>
    </row>
    <row r="12680" spans="3:3" x14ac:dyDescent="0.25">
      <c r="C12680" s="17"/>
    </row>
    <row r="12681" spans="3:3" x14ac:dyDescent="0.25">
      <c r="C12681" s="17"/>
    </row>
    <row r="12682" spans="3:3" x14ac:dyDescent="0.25">
      <c r="C12682" s="17"/>
    </row>
    <row r="12683" spans="3:3" x14ac:dyDescent="0.25">
      <c r="C12683" s="17"/>
    </row>
    <row r="12684" spans="3:3" x14ac:dyDescent="0.25">
      <c r="C12684" s="17"/>
    </row>
    <row r="12685" spans="3:3" x14ac:dyDescent="0.25">
      <c r="C12685" s="17"/>
    </row>
    <row r="12686" spans="3:3" x14ac:dyDescent="0.25">
      <c r="C12686" s="17"/>
    </row>
    <row r="12687" spans="3:3" x14ac:dyDescent="0.25">
      <c r="C12687" s="17"/>
    </row>
    <row r="12688" spans="3:3" x14ac:dyDescent="0.25">
      <c r="C12688" s="17"/>
    </row>
    <row r="12689" spans="3:3" x14ac:dyDescent="0.25">
      <c r="C12689" s="17"/>
    </row>
    <row r="12690" spans="3:3" x14ac:dyDescent="0.25">
      <c r="C12690" s="17"/>
    </row>
    <row r="12691" spans="3:3" x14ac:dyDescent="0.25">
      <c r="C12691" s="17"/>
    </row>
    <row r="12692" spans="3:3" x14ac:dyDescent="0.25">
      <c r="C12692" s="17"/>
    </row>
    <row r="12693" spans="3:3" x14ac:dyDescent="0.25">
      <c r="C12693" s="17"/>
    </row>
    <row r="12694" spans="3:3" x14ac:dyDescent="0.25">
      <c r="C12694" s="17"/>
    </row>
    <row r="12695" spans="3:3" x14ac:dyDescent="0.25">
      <c r="C12695" s="17"/>
    </row>
    <row r="12696" spans="3:3" x14ac:dyDescent="0.25">
      <c r="C12696" s="17"/>
    </row>
    <row r="12697" spans="3:3" x14ac:dyDescent="0.25">
      <c r="C12697" s="17"/>
    </row>
    <row r="12698" spans="3:3" x14ac:dyDescent="0.25">
      <c r="C12698" s="17"/>
    </row>
    <row r="12699" spans="3:3" x14ac:dyDescent="0.25">
      <c r="C12699" s="17"/>
    </row>
    <row r="12700" spans="3:3" x14ac:dyDescent="0.25">
      <c r="C12700" s="17"/>
    </row>
    <row r="12701" spans="3:3" x14ac:dyDescent="0.25">
      <c r="C12701" s="17"/>
    </row>
    <row r="12702" spans="3:3" x14ac:dyDescent="0.25">
      <c r="C12702" s="17"/>
    </row>
    <row r="12703" spans="3:3" x14ac:dyDescent="0.25">
      <c r="C12703" s="17"/>
    </row>
    <row r="12704" spans="3:3" x14ac:dyDescent="0.25">
      <c r="C12704" s="17"/>
    </row>
    <row r="12705" spans="3:3" x14ac:dyDescent="0.25">
      <c r="C12705" s="17"/>
    </row>
    <row r="12706" spans="3:3" x14ac:dyDescent="0.25">
      <c r="C12706" s="17"/>
    </row>
    <row r="12707" spans="3:3" x14ac:dyDescent="0.25">
      <c r="C12707" s="17"/>
    </row>
    <row r="12708" spans="3:3" x14ac:dyDescent="0.25">
      <c r="C12708" s="17"/>
    </row>
    <row r="12709" spans="3:3" x14ac:dyDescent="0.25">
      <c r="C12709" s="17"/>
    </row>
    <row r="12710" spans="3:3" x14ac:dyDescent="0.25">
      <c r="C12710" s="17"/>
    </row>
    <row r="12711" spans="3:3" x14ac:dyDescent="0.25">
      <c r="C12711" s="17"/>
    </row>
    <row r="12712" spans="3:3" x14ac:dyDescent="0.25">
      <c r="C12712" s="17"/>
    </row>
    <row r="12713" spans="3:3" x14ac:dyDescent="0.25">
      <c r="C12713" s="17"/>
    </row>
    <row r="12714" spans="3:3" x14ac:dyDescent="0.25">
      <c r="C12714" s="17"/>
    </row>
    <row r="12715" spans="3:3" x14ac:dyDescent="0.25">
      <c r="C12715" s="17"/>
    </row>
    <row r="12716" spans="3:3" x14ac:dyDescent="0.25">
      <c r="C12716" s="17"/>
    </row>
    <row r="12717" spans="3:3" x14ac:dyDescent="0.25">
      <c r="C12717" s="17"/>
    </row>
    <row r="12718" spans="3:3" x14ac:dyDescent="0.25">
      <c r="C12718" s="17"/>
    </row>
    <row r="12719" spans="3:3" x14ac:dyDescent="0.25">
      <c r="C12719" s="17"/>
    </row>
    <row r="12720" spans="3:3" x14ac:dyDescent="0.25">
      <c r="C12720" s="17"/>
    </row>
    <row r="12721" spans="3:3" x14ac:dyDescent="0.25">
      <c r="C12721" s="17"/>
    </row>
    <row r="12722" spans="3:3" x14ac:dyDescent="0.25">
      <c r="C12722" s="17"/>
    </row>
    <row r="12723" spans="3:3" x14ac:dyDescent="0.25">
      <c r="C12723" s="17"/>
    </row>
    <row r="12724" spans="3:3" x14ac:dyDescent="0.25">
      <c r="C12724" s="17"/>
    </row>
    <row r="12725" spans="3:3" x14ac:dyDescent="0.25">
      <c r="C12725" s="17"/>
    </row>
    <row r="12726" spans="3:3" x14ac:dyDescent="0.25">
      <c r="C12726" s="17"/>
    </row>
    <row r="12727" spans="3:3" x14ac:dyDescent="0.25">
      <c r="C12727" s="17"/>
    </row>
    <row r="12728" spans="3:3" x14ac:dyDescent="0.25">
      <c r="C12728" s="17"/>
    </row>
    <row r="12729" spans="3:3" x14ac:dyDescent="0.25">
      <c r="C12729" s="17"/>
    </row>
    <row r="12730" spans="3:3" x14ac:dyDescent="0.25">
      <c r="C12730" s="17"/>
    </row>
    <row r="12731" spans="3:3" x14ac:dyDescent="0.25">
      <c r="C12731" s="17"/>
    </row>
    <row r="12732" spans="3:3" x14ac:dyDescent="0.25">
      <c r="C12732" s="17"/>
    </row>
    <row r="12733" spans="3:3" x14ac:dyDescent="0.25">
      <c r="C12733" s="17"/>
    </row>
    <row r="12734" spans="3:3" x14ac:dyDescent="0.25">
      <c r="C12734" s="17"/>
    </row>
    <row r="12735" spans="3:3" x14ac:dyDescent="0.25">
      <c r="C12735" s="17"/>
    </row>
    <row r="12736" spans="3:3" x14ac:dyDescent="0.25">
      <c r="C12736" s="17"/>
    </row>
    <row r="12737" spans="3:3" x14ac:dyDescent="0.25">
      <c r="C12737" s="17"/>
    </row>
    <row r="12738" spans="3:3" x14ac:dyDescent="0.25">
      <c r="C12738" s="17"/>
    </row>
    <row r="12739" spans="3:3" x14ac:dyDescent="0.25">
      <c r="C12739" s="17"/>
    </row>
    <row r="12740" spans="3:3" x14ac:dyDescent="0.25">
      <c r="C12740" s="17"/>
    </row>
    <row r="12741" spans="3:3" x14ac:dyDescent="0.25">
      <c r="C12741" s="17"/>
    </row>
    <row r="12742" spans="3:3" x14ac:dyDescent="0.25">
      <c r="C12742" s="17"/>
    </row>
    <row r="12743" spans="3:3" x14ac:dyDescent="0.25">
      <c r="C12743" s="17"/>
    </row>
    <row r="12744" spans="3:3" x14ac:dyDescent="0.25">
      <c r="C12744" s="17"/>
    </row>
    <row r="12745" spans="3:3" x14ac:dyDescent="0.25">
      <c r="C12745" s="17"/>
    </row>
    <row r="12746" spans="3:3" x14ac:dyDescent="0.25">
      <c r="C12746" s="17"/>
    </row>
    <row r="12747" spans="3:3" x14ac:dyDescent="0.25">
      <c r="C12747" s="17"/>
    </row>
    <row r="12748" spans="3:3" x14ac:dyDescent="0.25">
      <c r="C12748" s="17"/>
    </row>
    <row r="12749" spans="3:3" x14ac:dyDescent="0.25">
      <c r="C12749" s="17"/>
    </row>
    <row r="12750" spans="3:3" x14ac:dyDescent="0.25">
      <c r="C12750" s="17"/>
    </row>
    <row r="12751" spans="3:3" x14ac:dyDescent="0.25">
      <c r="C12751" s="17"/>
    </row>
    <row r="12752" spans="3:3" x14ac:dyDescent="0.25">
      <c r="C12752" s="17"/>
    </row>
    <row r="12753" spans="3:3" x14ac:dyDescent="0.25">
      <c r="C12753" s="17"/>
    </row>
    <row r="12754" spans="3:3" x14ac:dyDescent="0.25">
      <c r="C12754" s="17"/>
    </row>
    <row r="12755" spans="3:3" x14ac:dyDescent="0.25">
      <c r="C12755" s="17"/>
    </row>
    <row r="12756" spans="3:3" x14ac:dyDescent="0.25">
      <c r="C12756" s="17"/>
    </row>
    <row r="12757" spans="3:3" x14ac:dyDescent="0.25">
      <c r="C12757" s="17"/>
    </row>
    <row r="12758" spans="3:3" x14ac:dyDescent="0.25">
      <c r="C12758" s="17"/>
    </row>
    <row r="12759" spans="3:3" x14ac:dyDescent="0.25">
      <c r="C12759" s="17"/>
    </row>
    <row r="12760" spans="3:3" x14ac:dyDescent="0.25">
      <c r="C12760" s="17"/>
    </row>
    <row r="12761" spans="3:3" x14ac:dyDescent="0.25">
      <c r="C12761" s="17"/>
    </row>
    <row r="12762" spans="3:3" x14ac:dyDescent="0.25">
      <c r="C12762" s="17"/>
    </row>
    <row r="12763" spans="3:3" x14ac:dyDescent="0.25">
      <c r="C12763" s="17"/>
    </row>
    <row r="12764" spans="3:3" x14ac:dyDescent="0.25">
      <c r="C12764" s="17"/>
    </row>
    <row r="12765" spans="3:3" x14ac:dyDescent="0.25">
      <c r="C12765" s="17"/>
    </row>
    <row r="12766" spans="3:3" x14ac:dyDescent="0.25">
      <c r="C12766" s="17"/>
    </row>
    <row r="12767" spans="3:3" x14ac:dyDescent="0.25">
      <c r="C12767" s="17"/>
    </row>
    <row r="12768" spans="3:3" x14ac:dyDescent="0.25">
      <c r="C12768" s="17"/>
    </row>
    <row r="12769" spans="3:3" x14ac:dyDescent="0.25">
      <c r="C12769" s="17"/>
    </row>
    <row r="12770" spans="3:3" x14ac:dyDescent="0.25">
      <c r="C12770" s="17"/>
    </row>
    <row r="12771" spans="3:3" x14ac:dyDescent="0.25">
      <c r="C12771" s="17"/>
    </row>
    <row r="12772" spans="3:3" x14ac:dyDescent="0.25">
      <c r="C12772" s="17"/>
    </row>
    <row r="12773" spans="3:3" x14ac:dyDescent="0.25">
      <c r="C12773" s="17"/>
    </row>
    <row r="12774" spans="3:3" x14ac:dyDescent="0.25">
      <c r="C12774" s="17"/>
    </row>
    <row r="12775" spans="3:3" x14ac:dyDescent="0.25">
      <c r="C12775" s="17"/>
    </row>
    <row r="12776" spans="3:3" x14ac:dyDescent="0.25">
      <c r="C12776" s="17"/>
    </row>
    <row r="12777" spans="3:3" x14ac:dyDescent="0.25">
      <c r="C12777" s="17"/>
    </row>
    <row r="12778" spans="3:3" x14ac:dyDescent="0.25">
      <c r="C12778" s="17"/>
    </row>
    <row r="12779" spans="3:3" x14ac:dyDescent="0.25">
      <c r="C12779" s="17"/>
    </row>
    <row r="12780" spans="3:3" x14ac:dyDescent="0.25">
      <c r="C12780" s="17"/>
    </row>
    <row r="12781" spans="3:3" x14ac:dyDescent="0.25">
      <c r="C12781" s="17"/>
    </row>
    <row r="12782" spans="3:3" x14ac:dyDescent="0.25">
      <c r="C12782" s="17"/>
    </row>
    <row r="12783" spans="3:3" x14ac:dyDescent="0.25">
      <c r="C12783" s="17"/>
    </row>
    <row r="12784" spans="3:3" x14ac:dyDescent="0.25">
      <c r="C12784" s="17"/>
    </row>
    <row r="12785" spans="3:3" x14ac:dyDescent="0.25">
      <c r="C12785" s="17"/>
    </row>
    <row r="12786" spans="3:3" x14ac:dyDescent="0.25">
      <c r="C12786" s="17"/>
    </row>
    <row r="12787" spans="3:3" x14ac:dyDescent="0.25">
      <c r="C12787" s="17"/>
    </row>
    <row r="12788" spans="3:3" x14ac:dyDescent="0.25">
      <c r="C12788" s="17"/>
    </row>
    <row r="12789" spans="3:3" x14ac:dyDescent="0.25">
      <c r="C12789" s="17"/>
    </row>
    <row r="12790" spans="3:3" x14ac:dyDescent="0.25">
      <c r="C12790" s="17"/>
    </row>
    <row r="12791" spans="3:3" x14ac:dyDescent="0.25">
      <c r="C12791" s="17"/>
    </row>
    <row r="12792" spans="3:3" x14ac:dyDescent="0.25">
      <c r="C12792" s="17"/>
    </row>
    <row r="12793" spans="3:3" x14ac:dyDescent="0.25">
      <c r="C12793" s="17"/>
    </row>
    <row r="12794" spans="3:3" x14ac:dyDescent="0.25">
      <c r="C12794" s="17"/>
    </row>
    <row r="12795" spans="3:3" x14ac:dyDescent="0.25">
      <c r="C12795" s="17"/>
    </row>
    <row r="12796" spans="3:3" x14ac:dyDescent="0.25">
      <c r="C12796" s="17"/>
    </row>
    <row r="12797" spans="3:3" x14ac:dyDescent="0.25">
      <c r="C12797" s="17"/>
    </row>
    <row r="12798" spans="3:3" x14ac:dyDescent="0.25">
      <c r="C12798" s="17"/>
    </row>
    <row r="12799" spans="3:3" x14ac:dyDescent="0.25">
      <c r="C12799" s="17"/>
    </row>
    <row r="12800" spans="3:3" x14ac:dyDescent="0.25">
      <c r="C12800" s="17"/>
    </row>
    <row r="12801" spans="3:3" x14ac:dyDescent="0.25">
      <c r="C12801" s="17"/>
    </row>
    <row r="12802" spans="3:3" x14ac:dyDescent="0.25">
      <c r="C12802" s="17"/>
    </row>
    <row r="12803" spans="3:3" x14ac:dyDescent="0.25">
      <c r="C12803" s="17"/>
    </row>
    <row r="12804" spans="3:3" x14ac:dyDescent="0.25">
      <c r="C12804" s="17"/>
    </row>
    <row r="12805" spans="3:3" x14ac:dyDescent="0.25">
      <c r="C12805" s="17"/>
    </row>
    <row r="12806" spans="3:3" x14ac:dyDescent="0.25">
      <c r="C12806" s="17"/>
    </row>
    <row r="12807" spans="3:3" x14ac:dyDescent="0.25">
      <c r="C12807" s="17"/>
    </row>
    <row r="12808" spans="3:3" x14ac:dyDescent="0.25">
      <c r="C12808" s="17"/>
    </row>
    <row r="12809" spans="3:3" x14ac:dyDescent="0.25">
      <c r="C12809" s="17"/>
    </row>
    <row r="12810" spans="3:3" x14ac:dyDescent="0.25">
      <c r="C12810" s="17"/>
    </row>
    <row r="12811" spans="3:3" x14ac:dyDescent="0.25">
      <c r="C12811" s="17"/>
    </row>
    <row r="12812" spans="3:3" x14ac:dyDescent="0.25">
      <c r="C12812" s="17"/>
    </row>
    <row r="12813" spans="3:3" x14ac:dyDescent="0.25">
      <c r="C12813" s="17"/>
    </row>
    <row r="12814" spans="3:3" x14ac:dyDescent="0.25">
      <c r="C12814" s="17"/>
    </row>
    <row r="12815" spans="3:3" x14ac:dyDescent="0.25">
      <c r="C12815" s="17"/>
    </row>
    <row r="12816" spans="3:3" x14ac:dyDescent="0.25">
      <c r="C12816" s="17"/>
    </row>
    <row r="12817" spans="3:3" x14ac:dyDescent="0.25">
      <c r="C12817" s="17"/>
    </row>
    <row r="12818" spans="3:3" x14ac:dyDescent="0.25">
      <c r="C12818" s="17"/>
    </row>
    <row r="12819" spans="3:3" x14ac:dyDescent="0.25">
      <c r="C12819" s="17"/>
    </row>
    <row r="12820" spans="3:3" x14ac:dyDescent="0.25">
      <c r="C12820" s="17"/>
    </row>
    <row r="12821" spans="3:3" x14ac:dyDescent="0.25">
      <c r="C12821" s="17"/>
    </row>
    <row r="12822" spans="3:3" x14ac:dyDescent="0.25">
      <c r="C12822" s="17"/>
    </row>
    <row r="12823" spans="3:3" x14ac:dyDescent="0.25">
      <c r="C12823" s="17"/>
    </row>
    <row r="12824" spans="3:3" x14ac:dyDescent="0.25">
      <c r="C12824" s="17"/>
    </row>
    <row r="12825" spans="3:3" x14ac:dyDescent="0.25">
      <c r="C12825" s="17"/>
    </row>
    <row r="12826" spans="3:3" x14ac:dyDescent="0.25">
      <c r="C12826" s="17"/>
    </row>
    <row r="12827" spans="3:3" x14ac:dyDescent="0.25">
      <c r="C12827" s="17"/>
    </row>
    <row r="12828" spans="3:3" x14ac:dyDescent="0.25">
      <c r="C12828" s="17"/>
    </row>
    <row r="12829" spans="3:3" x14ac:dyDescent="0.25">
      <c r="C12829" s="17"/>
    </row>
    <row r="12830" spans="3:3" x14ac:dyDescent="0.25">
      <c r="C12830" s="17"/>
    </row>
    <row r="12831" spans="3:3" x14ac:dyDescent="0.25">
      <c r="C12831" s="17"/>
    </row>
    <row r="12832" spans="3:3" x14ac:dyDescent="0.25">
      <c r="C12832" s="17"/>
    </row>
    <row r="12833" spans="3:3" x14ac:dyDescent="0.25">
      <c r="C12833" s="17"/>
    </row>
    <row r="12834" spans="3:3" x14ac:dyDescent="0.25">
      <c r="C12834" s="17"/>
    </row>
    <row r="12835" spans="3:3" x14ac:dyDescent="0.25">
      <c r="C12835" s="17"/>
    </row>
    <row r="12836" spans="3:3" x14ac:dyDescent="0.25">
      <c r="C12836" s="17"/>
    </row>
    <row r="12837" spans="3:3" x14ac:dyDescent="0.25">
      <c r="C12837" s="17"/>
    </row>
    <row r="12838" spans="3:3" x14ac:dyDescent="0.25">
      <c r="C12838" s="17"/>
    </row>
    <row r="12839" spans="3:3" x14ac:dyDescent="0.25">
      <c r="C12839" s="17"/>
    </row>
    <row r="12840" spans="3:3" x14ac:dyDescent="0.25">
      <c r="C12840" s="17"/>
    </row>
    <row r="12841" spans="3:3" x14ac:dyDescent="0.25">
      <c r="C12841" s="17"/>
    </row>
    <row r="12842" spans="3:3" x14ac:dyDescent="0.25">
      <c r="C12842" s="17"/>
    </row>
    <row r="12843" spans="3:3" x14ac:dyDescent="0.25">
      <c r="C12843" s="17"/>
    </row>
    <row r="12844" spans="3:3" x14ac:dyDescent="0.25">
      <c r="C12844" s="17"/>
    </row>
    <row r="12845" spans="3:3" x14ac:dyDescent="0.25">
      <c r="C12845" s="17"/>
    </row>
    <row r="12846" spans="3:3" x14ac:dyDescent="0.25">
      <c r="C12846" s="17"/>
    </row>
    <row r="12847" spans="3:3" x14ac:dyDescent="0.25">
      <c r="C12847" s="17"/>
    </row>
    <row r="12848" spans="3:3" x14ac:dyDescent="0.25">
      <c r="C12848" s="17"/>
    </row>
    <row r="12849" spans="3:3" x14ac:dyDescent="0.25">
      <c r="C12849" s="17"/>
    </row>
    <row r="12850" spans="3:3" x14ac:dyDescent="0.25">
      <c r="C12850" s="17"/>
    </row>
    <row r="12851" spans="3:3" x14ac:dyDescent="0.25">
      <c r="C12851" s="17"/>
    </row>
    <row r="12852" spans="3:3" x14ac:dyDescent="0.25">
      <c r="C12852" s="17"/>
    </row>
    <row r="12853" spans="3:3" x14ac:dyDescent="0.25">
      <c r="C12853" s="17"/>
    </row>
    <row r="12854" spans="3:3" x14ac:dyDescent="0.25">
      <c r="C12854" s="17"/>
    </row>
    <row r="12855" spans="3:3" x14ac:dyDescent="0.25">
      <c r="C12855" s="17"/>
    </row>
    <row r="12856" spans="3:3" x14ac:dyDescent="0.25">
      <c r="C12856" s="17"/>
    </row>
    <row r="12857" spans="3:3" x14ac:dyDescent="0.25">
      <c r="C12857" s="17"/>
    </row>
    <row r="12858" spans="3:3" x14ac:dyDescent="0.25">
      <c r="C12858" s="17"/>
    </row>
    <row r="12859" spans="3:3" x14ac:dyDescent="0.25">
      <c r="C12859" s="17"/>
    </row>
    <row r="12860" spans="3:3" x14ac:dyDescent="0.25">
      <c r="C12860" s="17"/>
    </row>
    <row r="12861" spans="3:3" x14ac:dyDescent="0.25">
      <c r="C12861" s="17"/>
    </row>
    <row r="12862" spans="3:3" x14ac:dyDescent="0.25">
      <c r="C12862" s="17"/>
    </row>
    <row r="12863" spans="3:3" x14ac:dyDescent="0.25">
      <c r="C12863" s="17"/>
    </row>
    <row r="12864" spans="3:3" x14ac:dyDescent="0.25">
      <c r="C12864" s="17"/>
    </row>
    <row r="12865" spans="3:3" x14ac:dyDescent="0.25">
      <c r="C12865" s="17"/>
    </row>
    <row r="12866" spans="3:3" x14ac:dyDescent="0.25">
      <c r="C12866" s="17"/>
    </row>
    <row r="12867" spans="3:3" x14ac:dyDescent="0.25">
      <c r="C12867" s="17"/>
    </row>
    <row r="12868" spans="3:3" x14ac:dyDescent="0.25">
      <c r="C12868" s="17"/>
    </row>
    <row r="12869" spans="3:3" x14ac:dyDescent="0.25">
      <c r="C12869" s="17"/>
    </row>
    <row r="12870" spans="3:3" x14ac:dyDescent="0.25">
      <c r="C12870" s="17"/>
    </row>
    <row r="12871" spans="3:3" x14ac:dyDescent="0.25">
      <c r="C12871" s="17"/>
    </row>
    <row r="12872" spans="3:3" x14ac:dyDescent="0.25">
      <c r="C12872" s="17"/>
    </row>
    <row r="12873" spans="3:3" x14ac:dyDescent="0.25">
      <c r="C12873" s="17"/>
    </row>
    <row r="12874" spans="3:3" x14ac:dyDescent="0.25">
      <c r="C12874" s="17"/>
    </row>
    <row r="12875" spans="3:3" x14ac:dyDescent="0.25">
      <c r="C12875" s="17"/>
    </row>
    <row r="12876" spans="3:3" x14ac:dyDescent="0.25">
      <c r="C12876" s="17"/>
    </row>
    <row r="12877" spans="3:3" x14ac:dyDescent="0.25">
      <c r="C12877" s="17"/>
    </row>
    <row r="12878" spans="3:3" x14ac:dyDescent="0.25">
      <c r="C12878" s="17"/>
    </row>
    <row r="12879" spans="3:3" x14ac:dyDescent="0.25">
      <c r="C12879" s="17"/>
    </row>
    <row r="12880" spans="3:3" x14ac:dyDescent="0.25">
      <c r="C12880" s="17"/>
    </row>
    <row r="12881" spans="3:3" x14ac:dyDescent="0.25">
      <c r="C12881" s="17"/>
    </row>
    <row r="12882" spans="3:3" x14ac:dyDescent="0.25">
      <c r="C12882" s="17"/>
    </row>
    <row r="12883" spans="3:3" x14ac:dyDescent="0.25">
      <c r="C12883" s="17"/>
    </row>
    <row r="12884" spans="3:3" x14ac:dyDescent="0.25">
      <c r="C12884" s="17"/>
    </row>
    <row r="12885" spans="3:3" x14ac:dyDescent="0.25">
      <c r="C12885" s="17"/>
    </row>
    <row r="12886" spans="3:3" x14ac:dyDescent="0.25">
      <c r="C12886" s="17"/>
    </row>
    <row r="12887" spans="3:3" x14ac:dyDescent="0.25">
      <c r="C12887" s="17"/>
    </row>
    <row r="12888" spans="3:3" x14ac:dyDescent="0.25">
      <c r="C12888" s="17"/>
    </row>
    <row r="12889" spans="3:3" x14ac:dyDescent="0.25">
      <c r="C12889" s="17"/>
    </row>
    <row r="12890" spans="3:3" x14ac:dyDescent="0.25">
      <c r="C12890" s="17"/>
    </row>
    <row r="12891" spans="3:3" x14ac:dyDescent="0.25">
      <c r="C12891" s="17"/>
    </row>
    <row r="12892" spans="3:3" x14ac:dyDescent="0.25">
      <c r="C12892" s="17"/>
    </row>
    <row r="12893" spans="3:3" x14ac:dyDescent="0.25">
      <c r="C12893" s="17"/>
    </row>
    <row r="12894" spans="3:3" x14ac:dyDescent="0.25">
      <c r="C12894" s="17"/>
    </row>
    <row r="12895" spans="3:3" x14ac:dyDescent="0.25">
      <c r="C12895" s="17"/>
    </row>
    <row r="12896" spans="3:3" x14ac:dyDescent="0.25">
      <c r="C12896" s="17"/>
    </row>
    <row r="12897" spans="3:3" x14ac:dyDescent="0.25">
      <c r="C12897" s="17"/>
    </row>
    <row r="12898" spans="3:3" x14ac:dyDescent="0.25">
      <c r="C12898" s="17"/>
    </row>
    <row r="12899" spans="3:3" x14ac:dyDescent="0.25">
      <c r="C12899" s="17"/>
    </row>
    <row r="12900" spans="3:3" x14ac:dyDescent="0.25">
      <c r="C12900" s="17"/>
    </row>
    <row r="12901" spans="3:3" x14ac:dyDescent="0.25">
      <c r="C12901" s="17"/>
    </row>
    <row r="12902" spans="3:3" x14ac:dyDescent="0.25">
      <c r="C12902" s="17"/>
    </row>
    <row r="12903" spans="3:3" x14ac:dyDescent="0.25">
      <c r="C12903" s="17"/>
    </row>
    <row r="12904" spans="3:3" x14ac:dyDescent="0.25">
      <c r="C12904" s="17"/>
    </row>
    <row r="12905" spans="3:3" x14ac:dyDescent="0.25">
      <c r="C12905" s="17"/>
    </row>
    <row r="12906" spans="3:3" x14ac:dyDescent="0.25">
      <c r="C12906" s="17"/>
    </row>
    <row r="12907" spans="3:3" x14ac:dyDescent="0.25">
      <c r="C12907" s="17"/>
    </row>
    <row r="12908" spans="3:3" x14ac:dyDescent="0.25">
      <c r="C12908" s="17"/>
    </row>
    <row r="12909" spans="3:3" x14ac:dyDescent="0.25">
      <c r="C12909" s="17"/>
    </row>
    <row r="12910" spans="3:3" x14ac:dyDescent="0.25">
      <c r="C12910" s="17"/>
    </row>
    <row r="12911" spans="3:3" x14ac:dyDescent="0.25">
      <c r="C12911" s="17"/>
    </row>
    <row r="12912" spans="3:3" x14ac:dyDescent="0.25">
      <c r="C12912" s="17"/>
    </row>
    <row r="12913" spans="3:3" x14ac:dyDescent="0.25">
      <c r="C12913" s="17"/>
    </row>
    <row r="12914" spans="3:3" x14ac:dyDescent="0.25">
      <c r="C12914" s="17"/>
    </row>
    <row r="12915" spans="3:3" x14ac:dyDescent="0.25">
      <c r="C12915" s="17"/>
    </row>
    <row r="12916" spans="3:3" x14ac:dyDescent="0.25">
      <c r="C12916" s="17"/>
    </row>
    <row r="12917" spans="3:3" x14ac:dyDescent="0.25">
      <c r="C12917" s="17"/>
    </row>
    <row r="12918" spans="3:3" x14ac:dyDescent="0.25">
      <c r="C12918" s="17"/>
    </row>
    <row r="12919" spans="3:3" x14ac:dyDescent="0.25">
      <c r="C12919" s="17"/>
    </row>
    <row r="12920" spans="3:3" x14ac:dyDescent="0.25">
      <c r="C12920" s="17"/>
    </row>
    <row r="12921" spans="3:3" x14ac:dyDescent="0.25">
      <c r="C12921" s="17"/>
    </row>
    <row r="12922" spans="3:3" x14ac:dyDescent="0.25">
      <c r="C12922" s="17"/>
    </row>
    <row r="12923" spans="3:3" x14ac:dyDescent="0.25">
      <c r="C12923" s="17"/>
    </row>
    <row r="12924" spans="3:3" x14ac:dyDescent="0.25">
      <c r="C12924" s="17"/>
    </row>
    <row r="12925" spans="3:3" x14ac:dyDescent="0.25">
      <c r="C12925" s="17"/>
    </row>
    <row r="12926" spans="3:3" x14ac:dyDescent="0.25">
      <c r="C12926" s="17"/>
    </row>
    <row r="12927" spans="3:3" x14ac:dyDescent="0.25">
      <c r="C12927" s="17"/>
    </row>
    <row r="12928" spans="3:3" x14ac:dyDescent="0.25">
      <c r="C12928" s="17"/>
    </row>
    <row r="12929" spans="3:3" x14ac:dyDescent="0.25">
      <c r="C12929" s="17"/>
    </row>
    <row r="12930" spans="3:3" x14ac:dyDescent="0.25">
      <c r="C12930" s="17"/>
    </row>
    <row r="12931" spans="3:3" x14ac:dyDescent="0.25">
      <c r="C12931" s="17"/>
    </row>
    <row r="12932" spans="3:3" x14ac:dyDescent="0.25">
      <c r="C12932" s="17"/>
    </row>
    <row r="12933" spans="3:3" x14ac:dyDescent="0.25">
      <c r="C12933" s="17"/>
    </row>
    <row r="12934" spans="3:3" x14ac:dyDescent="0.25">
      <c r="C12934" s="17"/>
    </row>
    <row r="12935" spans="3:3" x14ac:dyDescent="0.25">
      <c r="C12935" s="17"/>
    </row>
    <row r="12936" spans="3:3" x14ac:dyDescent="0.25">
      <c r="C12936" s="17"/>
    </row>
    <row r="12937" spans="3:3" x14ac:dyDescent="0.25">
      <c r="C12937" s="17"/>
    </row>
    <row r="12938" spans="3:3" x14ac:dyDescent="0.25">
      <c r="C12938" s="17"/>
    </row>
    <row r="12939" spans="3:3" x14ac:dyDescent="0.25">
      <c r="C12939" s="17"/>
    </row>
    <row r="12940" spans="3:3" x14ac:dyDescent="0.25">
      <c r="C12940" s="17"/>
    </row>
    <row r="12941" spans="3:3" x14ac:dyDescent="0.25">
      <c r="C12941" s="17"/>
    </row>
    <row r="12942" spans="3:3" x14ac:dyDescent="0.25">
      <c r="C12942" s="17"/>
    </row>
    <row r="12943" spans="3:3" x14ac:dyDescent="0.25">
      <c r="C12943" s="17"/>
    </row>
    <row r="12944" spans="3:3" x14ac:dyDescent="0.25">
      <c r="C12944" s="17"/>
    </row>
    <row r="12945" spans="3:3" x14ac:dyDescent="0.25">
      <c r="C12945" s="17"/>
    </row>
    <row r="12946" spans="3:3" x14ac:dyDescent="0.25">
      <c r="C12946" s="17"/>
    </row>
    <row r="12947" spans="3:3" x14ac:dyDescent="0.25">
      <c r="C12947" s="17"/>
    </row>
    <row r="12948" spans="3:3" x14ac:dyDescent="0.25">
      <c r="C12948" s="17"/>
    </row>
    <row r="12949" spans="3:3" x14ac:dyDescent="0.25">
      <c r="C12949" s="17"/>
    </row>
    <row r="12950" spans="3:3" x14ac:dyDescent="0.25">
      <c r="C12950" s="17"/>
    </row>
    <row r="12951" spans="3:3" x14ac:dyDescent="0.25">
      <c r="C12951" s="17"/>
    </row>
    <row r="12952" spans="3:3" x14ac:dyDescent="0.25">
      <c r="C12952" s="17"/>
    </row>
    <row r="12953" spans="3:3" x14ac:dyDescent="0.25">
      <c r="C12953" s="17"/>
    </row>
    <row r="12954" spans="3:3" x14ac:dyDescent="0.25">
      <c r="C12954" s="17"/>
    </row>
    <row r="12955" spans="3:3" x14ac:dyDescent="0.25">
      <c r="C12955" s="17"/>
    </row>
    <row r="12956" spans="3:3" x14ac:dyDescent="0.25">
      <c r="C12956" s="17"/>
    </row>
    <row r="12957" spans="3:3" x14ac:dyDescent="0.25">
      <c r="C12957" s="17"/>
    </row>
    <row r="12958" spans="3:3" x14ac:dyDescent="0.25">
      <c r="C12958" s="17"/>
    </row>
    <row r="12959" spans="3:3" x14ac:dyDescent="0.25">
      <c r="C12959" s="17"/>
    </row>
    <row r="12960" spans="3:3" x14ac:dyDescent="0.25">
      <c r="C12960" s="17"/>
    </row>
    <row r="12961" spans="3:3" x14ac:dyDescent="0.25">
      <c r="C12961" s="17"/>
    </row>
    <row r="12962" spans="3:3" x14ac:dyDescent="0.25">
      <c r="C12962" s="17"/>
    </row>
    <row r="12963" spans="3:3" x14ac:dyDescent="0.25">
      <c r="C12963" s="17"/>
    </row>
    <row r="12964" spans="3:3" x14ac:dyDescent="0.25">
      <c r="C12964" s="17"/>
    </row>
    <row r="12965" spans="3:3" x14ac:dyDescent="0.25">
      <c r="C12965" s="17"/>
    </row>
    <row r="12966" spans="3:3" x14ac:dyDescent="0.25">
      <c r="C12966" s="17"/>
    </row>
    <row r="12967" spans="3:3" x14ac:dyDescent="0.25">
      <c r="C12967" s="17"/>
    </row>
    <row r="12968" spans="3:3" x14ac:dyDescent="0.25">
      <c r="C12968" s="17"/>
    </row>
    <row r="12969" spans="3:3" x14ac:dyDescent="0.25">
      <c r="C12969" s="17"/>
    </row>
    <row r="12970" spans="3:3" x14ac:dyDescent="0.25">
      <c r="C12970" s="17"/>
    </row>
    <row r="12971" spans="3:3" x14ac:dyDescent="0.25">
      <c r="C12971" s="17"/>
    </row>
    <row r="12972" spans="3:3" x14ac:dyDescent="0.25">
      <c r="C12972" s="17"/>
    </row>
    <row r="12973" spans="3:3" x14ac:dyDescent="0.25">
      <c r="C12973" s="17"/>
    </row>
    <row r="12974" spans="3:3" x14ac:dyDescent="0.25">
      <c r="C12974" s="17"/>
    </row>
    <row r="12975" spans="3:3" x14ac:dyDescent="0.25">
      <c r="C12975" s="17"/>
    </row>
    <row r="12976" spans="3:3" x14ac:dyDescent="0.25">
      <c r="C12976" s="17"/>
    </row>
    <row r="12977" spans="3:3" x14ac:dyDescent="0.25">
      <c r="C12977" s="17"/>
    </row>
    <row r="12978" spans="3:3" x14ac:dyDescent="0.25">
      <c r="C12978" s="17"/>
    </row>
    <row r="12979" spans="3:3" x14ac:dyDescent="0.25">
      <c r="C12979" s="17"/>
    </row>
    <row r="12980" spans="3:3" x14ac:dyDescent="0.25">
      <c r="C12980" s="17"/>
    </row>
    <row r="12981" spans="3:3" x14ac:dyDescent="0.25">
      <c r="C12981" s="17"/>
    </row>
    <row r="12982" spans="3:3" x14ac:dyDescent="0.25">
      <c r="C12982" s="17"/>
    </row>
    <row r="12983" spans="3:3" x14ac:dyDescent="0.25">
      <c r="C12983" s="17"/>
    </row>
    <row r="12984" spans="3:3" x14ac:dyDescent="0.25">
      <c r="C12984" s="17"/>
    </row>
    <row r="12985" spans="3:3" x14ac:dyDescent="0.25">
      <c r="C12985" s="17"/>
    </row>
    <row r="12986" spans="3:3" x14ac:dyDescent="0.25">
      <c r="C12986" s="17"/>
    </row>
    <row r="12987" spans="3:3" x14ac:dyDescent="0.25">
      <c r="C12987" s="17"/>
    </row>
    <row r="12988" spans="3:3" x14ac:dyDescent="0.25">
      <c r="C12988" s="17"/>
    </row>
    <row r="12989" spans="3:3" x14ac:dyDescent="0.25">
      <c r="C12989" s="17"/>
    </row>
    <row r="12990" spans="3:3" x14ac:dyDescent="0.25">
      <c r="C12990" s="17"/>
    </row>
    <row r="12991" spans="3:3" x14ac:dyDescent="0.25">
      <c r="C12991" s="17"/>
    </row>
    <row r="12992" spans="3:3" x14ac:dyDescent="0.25">
      <c r="C12992" s="17"/>
    </row>
    <row r="12993" spans="3:3" x14ac:dyDescent="0.25">
      <c r="C12993" s="17"/>
    </row>
    <row r="12994" spans="3:3" x14ac:dyDescent="0.25">
      <c r="C12994" s="17"/>
    </row>
    <row r="12995" spans="3:3" x14ac:dyDescent="0.25">
      <c r="C12995" s="17"/>
    </row>
    <row r="12996" spans="3:3" x14ac:dyDescent="0.25">
      <c r="C12996" s="17"/>
    </row>
    <row r="12997" spans="3:3" x14ac:dyDescent="0.25">
      <c r="C12997" s="17"/>
    </row>
    <row r="12998" spans="3:3" x14ac:dyDescent="0.25">
      <c r="C12998" s="17"/>
    </row>
    <row r="12999" spans="3:3" x14ac:dyDescent="0.25">
      <c r="C12999" s="17"/>
    </row>
    <row r="13000" spans="3:3" x14ac:dyDescent="0.25">
      <c r="C13000" s="17"/>
    </row>
    <row r="13001" spans="3:3" x14ac:dyDescent="0.25">
      <c r="C13001" s="17"/>
    </row>
    <row r="13002" spans="3:3" x14ac:dyDescent="0.25">
      <c r="C13002" s="17"/>
    </row>
    <row r="13003" spans="3:3" x14ac:dyDescent="0.25">
      <c r="C13003" s="17"/>
    </row>
    <row r="13004" spans="3:3" x14ac:dyDescent="0.25">
      <c r="C13004" s="17"/>
    </row>
    <row r="13005" spans="3:3" x14ac:dyDescent="0.25">
      <c r="C13005" s="17"/>
    </row>
    <row r="13006" spans="3:3" x14ac:dyDescent="0.25">
      <c r="C13006" s="17"/>
    </row>
    <row r="13007" spans="3:3" x14ac:dyDescent="0.25">
      <c r="C13007" s="17"/>
    </row>
    <row r="13008" spans="3:3" x14ac:dyDescent="0.25">
      <c r="C13008" s="17"/>
    </row>
    <row r="13009" spans="3:3" x14ac:dyDescent="0.25">
      <c r="C13009" s="17"/>
    </row>
    <row r="13010" spans="3:3" x14ac:dyDescent="0.25">
      <c r="C13010" s="17"/>
    </row>
    <row r="13011" spans="3:3" x14ac:dyDescent="0.25">
      <c r="C13011" s="17"/>
    </row>
    <row r="13012" spans="3:3" x14ac:dyDescent="0.25">
      <c r="C13012" s="17"/>
    </row>
    <row r="13013" spans="3:3" x14ac:dyDescent="0.25">
      <c r="C13013" s="17"/>
    </row>
    <row r="13014" spans="3:3" x14ac:dyDescent="0.25">
      <c r="C13014" s="17"/>
    </row>
    <row r="13015" spans="3:3" x14ac:dyDescent="0.25">
      <c r="C13015" s="17"/>
    </row>
    <row r="13016" spans="3:3" x14ac:dyDescent="0.25">
      <c r="C13016" s="17"/>
    </row>
    <row r="13017" spans="3:3" x14ac:dyDescent="0.25">
      <c r="C13017" s="17"/>
    </row>
    <row r="13018" spans="3:3" x14ac:dyDescent="0.25">
      <c r="C13018" s="17"/>
    </row>
    <row r="13019" spans="3:3" x14ac:dyDescent="0.25">
      <c r="C13019" s="17"/>
    </row>
    <row r="13020" spans="3:3" x14ac:dyDescent="0.25">
      <c r="C13020" s="17"/>
    </row>
    <row r="13021" spans="3:3" x14ac:dyDescent="0.25">
      <c r="C13021" s="17"/>
    </row>
    <row r="13022" spans="3:3" x14ac:dyDescent="0.25">
      <c r="C13022" s="17"/>
    </row>
    <row r="13023" spans="3:3" x14ac:dyDescent="0.25">
      <c r="C13023" s="17"/>
    </row>
    <row r="13024" spans="3:3" x14ac:dyDescent="0.25">
      <c r="C13024" s="17"/>
    </row>
    <row r="13025" spans="3:3" x14ac:dyDescent="0.25">
      <c r="C13025" s="17"/>
    </row>
    <row r="13026" spans="3:3" x14ac:dyDescent="0.25">
      <c r="C13026" s="17"/>
    </row>
    <row r="13027" spans="3:3" x14ac:dyDescent="0.25">
      <c r="C13027" s="17"/>
    </row>
    <row r="13028" spans="3:3" x14ac:dyDescent="0.25">
      <c r="C13028" s="17"/>
    </row>
    <row r="13029" spans="3:3" x14ac:dyDescent="0.25">
      <c r="C13029" s="17"/>
    </row>
    <row r="13030" spans="3:3" x14ac:dyDescent="0.25">
      <c r="C13030" s="17"/>
    </row>
    <row r="13031" spans="3:3" x14ac:dyDescent="0.25">
      <c r="C13031" s="17"/>
    </row>
    <row r="13032" spans="3:3" x14ac:dyDescent="0.25">
      <c r="C13032" s="17"/>
    </row>
    <row r="13033" spans="3:3" x14ac:dyDescent="0.25">
      <c r="C13033" s="17"/>
    </row>
    <row r="13034" spans="3:3" x14ac:dyDescent="0.25">
      <c r="C13034" s="17"/>
    </row>
    <row r="13035" spans="3:3" x14ac:dyDescent="0.25">
      <c r="C13035" s="17"/>
    </row>
    <row r="13036" spans="3:3" x14ac:dyDescent="0.25">
      <c r="C13036" s="17"/>
    </row>
    <row r="13037" spans="3:3" x14ac:dyDescent="0.25">
      <c r="C13037" s="17"/>
    </row>
    <row r="13038" spans="3:3" x14ac:dyDescent="0.25">
      <c r="C13038" s="17"/>
    </row>
    <row r="13039" spans="3:3" x14ac:dyDescent="0.25">
      <c r="C13039" s="17"/>
    </row>
    <row r="13040" spans="3:3" x14ac:dyDescent="0.25">
      <c r="C13040" s="17"/>
    </row>
    <row r="13041" spans="3:3" x14ac:dyDescent="0.25">
      <c r="C13041" s="17"/>
    </row>
    <row r="13042" spans="3:3" x14ac:dyDescent="0.25">
      <c r="C13042" s="17"/>
    </row>
    <row r="13043" spans="3:3" x14ac:dyDescent="0.25">
      <c r="C13043" s="17"/>
    </row>
    <row r="13044" spans="3:3" x14ac:dyDescent="0.25">
      <c r="C13044" s="17"/>
    </row>
    <row r="13045" spans="3:3" x14ac:dyDescent="0.25">
      <c r="C13045" s="17"/>
    </row>
    <row r="13046" spans="3:3" x14ac:dyDescent="0.25">
      <c r="C13046" s="17"/>
    </row>
    <row r="13047" spans="3:3" x14ac:dyDescent="0.25">
      <c r="C13047" s="17"/>
    </row>
    <row r="13048" spans="3:3" x14ac:dyDescent="0.25">
      <c r="C13048" s="17"/>
    </row>
    <row r="13049" spans="3:3" x14ac:dyDescent="0.25">
      <c r="C13049" s="17"/>
    </row>
    <row r="13050" spans="3:3" x14ac:dyDescent="0.25">
      <c r="C13050" s="17"/>
    </row>
    <row r="13051" spans="3:3" x14ac:dyDescent="0.25">
      <c r="C13051" s="17"/>
    </row>
    <row r="13052" spans="3:3" x14ac:dyDescent="0.25">
      <c r="C13052" s="17"/>
    </row>
    <row r="13053" spans="3:3" x14ac:dyDescent="0.25">
      <c r="C13053" s="17"/>
    </row>
    <row r="13054" spans="3:3" x14ac:dyDescent="0.25">
      <c r="C13054" s="17"/>
    </row>
    <row r="13055" spans="3:3" x14ac:dyDescent="0.25">
      <c r="C13055" s="17"/>
    </row>
    <row r="13056" spans="3:3" x14ac:dyDescent="0.25">
      <c r="C13056" s="17"/>
    </row>
    <row r="13057" spans="3:3" x14ac:dyDescent="0.25">
      <c r="C13057" s="17"/>
    </row>
    <row r="13058" spans="3:3" x14ac:dyDescent="0.25">
      <c r="C13058" s="17"/>
    </row>
    <row r="13059" spans="3:3" x14ac:dyDescent="0.25">
      <c r="C13059" s="17"/>
    </row>
    <row r="13060" spans="3:3" x14ac:dyDescent="0.25">
      <c r="C13060" s="17"/>
    </row>
    <row r="13061" spans="3:3" x14ac:dyDescent="0.25">
      <c r="C13061" s="17"/>
    </row>
    <row r="13062" spans="3:3" x14ac:dyDescent="0.25">
      <c r="C13062" s="17"/>
    </row>
    <row r="13063" spans="3:3" x14ac:dyDescent="0.25">
      <c r="C13063" s="17"/>
    </row>
    <row r="13064" spans="3:3" x14ac:dyDescent="0.25">
      <c r="C13064" s="17"/>
    </row>
    <row r="13065" spans="3:3" x14ac:dyDescent="0.25">
      <c r="C13065" s="17"/>
    </row>
    <row r="13066" spans="3:3" x14ac:dyDescent="0.25">
      <c r="C13066" s="17"/>
    </row>
    <row r="13067" spans="3:3" x14ac:dyDescent="0.25">
      <c r="C13067" s="17"/>
    </row>
    <row r="13068" spans="3:3" x14ac:dyDescent="0.25">
      <c r="C13068" s="17"/>
    </row>
    <row r="13069" spans="3:3" x14ac:dyDescent="0.25">
      <c r="C13069" s="17"/>
    </row>
    <row r="13070" spans="3:3" x14ac:dyDescent="0.25">
      <c r="C13070" s="17"/>
    </row>
    <row r="13071" spans="3:3" x14ac:dyDescent="0.25">
      <c r="C13071" s="17"/>
    </row>
    <row r="13072" spans="3:3" x14ac:dyDescent="0.25">
      <c r="C13072" s="17"/>
    </row>
    <row r="13073" spans="3:3" x14ac:dyDescent="0.25">
      <c r="C13073" s="17"/>
    </row>
    <row r="13074" spans="3:3" x14ac:dyDescent="0.25">
      <c r="C13074" s="17"/>
    </row>
    <row r="13075" spans="3:3" x14ac:dyDescent="0.25">
      <c r="C13075" s="17"/>
    </row>
    <row r="13076" spans="3:3" x14ac:dyDescent="0.25">
      <c r="C13076" s="17"/>
    </row>
    <row r="13077" spans="3:3" x14ac:dyDescent="0.25">
      <c r="C13077" s="17"/>
    </row>
    <row r="13078" spans="3:3" x14ac:dyDescent="0.25">
      <c r="C13078" s="17"/>
    </row>
    <row r="13079" spans="3:3" x14ac:dyDescent="0.25">
      <c r="C13079" s="17"/>
    </row>
    <row r="13080" spans="3:3" x14ac:dyDescent="0.25">
      <c r="C13080" s="17"/>
    </row>
    <row r="13081" spans="3:3" x14ac:dyDescent="0.25">
      <c r="C13081" s="17"/>
    </row>
    <row r="13082" spans="3:3" x14ac:dyDescent="0.25">
      <c r="C13082" s="17"/>
    </row>
    <row r="13083" spans="3:3" x14ac:dyDescent="0.25">
      <c r="C13083" s="17"/>
    </row>
    <row r="13084" spans="3:3" x14ac:dyDescent="0.25">
      <c r="C13084" s="17"/>
    </row>
    <row r="13085" spans="3:3" x14ac:dyDescent="0.25">
      <c r="C13085" s="17"/>
    </row>
    <row r="13086" spans="3:3" x14ac:dyDescent="0.25">
      <c r="C13086" s="17"/>
    </row>
    <row r="13087" spans="3:3" x14ac:dyDescent="0.25">
      <c r="C13087" s="17"/>
    </row>
    <row r="13088" spans="3:3" x14ac:dyDescent="0.25">
      <c r="C13088" s="17"/>
    </row>
    <row r="13089" spans="3:3" x14ac:dyDescent="0.25">
      <c r="C13089" s="17"/>
    </row>
    <row r="13090" spans="3:3" x14ac:dyDescent="0.25">
      <c r="C13090" s="17"/>
    </row>
    <row r="13091" spans="3:3" x14ac:dyDescent="0.25">
      <c r="C13091" s="17"/>
    </row>
    <row r="13092" spans="3:3" x14ac:dyDescent="0.25">
      <c r="C13092" s="17"/>
    </row>
    <row r="13093" spans="3:3" x14ac:dyDescent="0.25">
      <c r="C13093" s="17"/>
    </row>
    <row r="13094" spans="3:3" x14ac:dyDescent="0.25">
      <c r="C13094" s="17"/>
    </row>
    <row r="13095" spans="3:3" x14ac:dyDescent="0.25">
      <c r="C13095" s="17"/>
    </row>
    <row r="13096" spans="3:3" x14ac:dyDescent="0.25">
      <c r="C13096" s="17"/>
    </row>
    <row r="13097" spans="3:3" x14ac:dyDescent="0.25">
      <c r="C13097" s="17"/>
    </row>
    <row r="13098" spans="3:3" x14ac:dyDescent="0.25">
      <c r="C13098" s="17"/>
    </row>
    <row r="13099" spans="3:3" x14ac:dyDescent="0.25">
      <c r="C13099" s="17"/>
    </row>
    <row r="13100" spans="3:3" x14ac:dyDescent="0.25">
      <c r="C13100" s="17"/>
    </row>
    <row r="13101" spans="3:3" x14ac:dyDescent="0.25">
      <c r="C13101" s="17"/>
    </row>
    <row r="13102" spans="3:3" x14ac:dyDescent="0.25">
      <c r="C13102" s="17"/>
    </row>
    <row r="13103" spans="3:3" x14ac:dyDescent="0.25">
      <c r="C13103" s="17"/>
    </row>
    <row r="13104" spans="3:3" x14ac:dyDescent="0.25">
      <c r="C13104" s="17"/>
    </row>
    <row r="13105" spans="3:3" x14ac:dyDescent="0.25">
      <c r="C13105" s="17"/>
    </row>
    <row r="13106" spans="3:3" x14ac:dyDescent="0.25">
      <c r="C13106" s="17"/>
    </row>
    <row r="13107" spans="3:3" x14ac:dyDescent="0.25">
      <c r="C13107" s="17"/>
    </row>
    <row r="13108" spans="3:3" x14ac:dyDescent="0.25">
      <c r="C13108" s="17"/>
    </row>
    <row r="13109" spans="3:3" x14ac:dyDescent="0.25">
      <c r="C13109" s="17"/>
    </row>
    <row r="13110" spans="3:3" x14ac:dyDescent="0.25">
      <c r="C13110" s="17"/>
    </row>
    <row r="13111" spans="3:3" x14ac:dyDescent="0.25">
      <c r="C13111" s="17"/>
    </row>
    <row r="13112" spans="3:3" x14ac:dyDescent="0.25">
      <c r="C13112" s="17"/>
    </row>
    <row r="13113" spans="3:3" x14ac:dyDescent="0.25">
      <c r="C13113" s="17"/>
    </row>
    <row r="13114" spans="3:3" x14ac:dyDescent="0.25">
      <c r="C13114" s="17"/>
    </row>
    <row r="13115" spans="3:3" x14ac:dyDescent="0.25">
      <c r="C13115" s="17"/>
    </row>
    <row r="13116" spans="3:3" x14ac:dyDescent="0.25">
      <c r="C13116" s="17"/>
    </row>
    <row r="13117" spans="3:3" x14ac:dyDescent="0.25">
      <c r="C13117" s="17"/>
    </row>
    <row r="13118" spans="3:3" x14ac:dyDescent="0.25">
      <c r="C13118" s="17"/>
    </row>
    <row r="13119" spans="3:3" x14ac:dyDescent="0.25">
      <c r="C13119" s="17"/>
    </row>
    <row r="13120" spans="3:3" x14ac:dyDescent="0.25">
      <c r="C13120" s="17"/>
    </row>
    <row r="13121" spans="3:3" x14ac:dyDescent="0.25">
      <c r="C13121" s="17"/>
    </row>
    <row r="13122" spans="3:3" x14ac:dyDescent="0.25">
      <c r="C13122" s="17"/>
    </row>
    <row r="13123" spans="3:3" x14ac:dyDescent="0.25">
      <c r="C13123" s="17"/>
    </row>
    <row r="13124" spans="3:3" x14ac:dyDescent="0.25">
      <c r="C13124" s="17"/>
    </row>
    <row r="13125" spans="3:3" x14ac:dyDescent="0.25">
      <c r="C13125" s="17"/>
    </row>
    <row r="13126" spans="3:3" x14ac:dyDescent="0.25">
      <c r="C13126" s="17"/>
    </row>
    <row r="13127" spans="3:3" x14ac:dyDescent="0.25">
      <c r="C13127" s="17"/>
    </row>
    <row r="13128" spans="3:3" x14ac:dyDescent="0.25">
      <c r="C13128" s="17"/>
    </row>
    <row r="13129" spans="3:3" x14ac:dyDescent="0.25">
      <c r="C13129" s="17"/>
    </row>
    <row r="13130" spans="3:3" x14ac:dyDescent="0.25">
      <c r="C13130" s="17"/>
    </row>
    <row r="13131" spans="3:3" x14ac:dyDescent="0.25">
      <c r="C13131" s="17"/>
    </row>
    <row r="13132" spans="3:3" x14ac:dyDescent="0.25">
      <c r="C13132" s="17"/>
    </row>
    <row r="13133" spans="3:3" x14ac:dyDescent="0.25">
      <c r="C13133" s="17"/>
    </row>
    <row r="13134" spans="3:3" x14ac:dyDescent="0.25">
      <c r="C13134" s="17"/>
    </row>
    <row r="13135" spans="3:3" x14ac:dyDescent="0.25">
      <c r="C13135" s="17"/>
    </row>
    <row r="13136" spans="3:3" x14ac:dyDescent="0.25">
      <c r="C13136" s="17"/>
    </row>
    <row r="13137" spans="3:3" x14ac:dyDescent="0.25">
      <c r="C13137" s="17"/>
    </row>
    <row r="13138" spans="3:3" x14ac:dyDescent="0.25">
      <c r="C13138" s="17"/>
    </row>
    <row r="13139" spans="3:3" x14ac:dyDescent="0.25">
      <c r="C13139" s="17"/>
    </row>
    <row r="13140" spans="3:3" x14ac:dyDescent="0.25">
      <c r="C13140" s="17"/>
    </row>
    <row r="13141" spans="3:3" x14ac:dyDescent="0.25">
      <c r="C13141" s="17"/>
    </row>
    <row r="13142" spans="3:3" x14ac:dyDescent="0.25">
      <c r="C13142" s="17"/>
    </row>
    <row r="13143" spans="3:3" x14ac:dyDescent="0.25">
      <c r="C13143" s="17"/>
    </row>
    <row r="13144" spans="3:3" x14ac:dyDescent="0.25">
      <c r="C13144" s="17"/>
    </row>
    <row r="13145" spans="3:3" x14ac:dyDescent="0.25">
      <c r="C13145" s="17"/>
    </row>
    <row r="13146" spans="3:3" x14ac:dyDescent="0.25">
      <c r="C13146" s="17"/>
    </row>
    <row r="13147" spans="3:3" x14ac:dyDescent="0.25">
      <c r="C13147" s="17"/>
    </row>
    <row r="13148" spans="3:3" x14ac:dyDescent="0.25">
      <c r="C13148" s="17"/>
    </row>
    <row r="13149" spans="3:3" x14ac:dyDescent="0.25">
      <c r="C13149" s="17"/>
    </row>
    <row r="13150" spans="3:3" x14ac:dyDescent="0.25">
      <c r="C13150" s="17"/>
    </row>
    <row r="13151" spans="3:3" x14ac:dyDescent="0.25">
      <c r="C13151" s="17"/>
    </row>
    <row r="13152" spans="3:3" x14ac:dyDescent="0.25">
      <c r="C13152" s="17"/>
    </row>
    <row r="13153" spans="3:3" x14ac:dyDescent="0.25">
      <c r="C13153" s="17"/>
    </row>
    <row r="13154" spans="3:3" x14ac:dyDescent="0.25">
      <c r="C13154" s="17"/>
    </row>
    <row r="13155" spans="3:3" x14ac:dyDescent="0.25">
      <c r="C13155" s="17"/>
    </row>
    <row r="13156" spans="3:3" x14ac:dyDescent="0.25">
      <c r="C13156" s="17"/>
    </row>
    <row r="13157" spans="3:3" x14ac:dyDescent="0.25">
      <c r="C13157" s="17"/>
    </row>
    <row r="13158" spans="3:3" x14ac:dyDescent="0.25">
      <c r="C13158" s="17"/>
    </row>
    <row r="13159" spans="3:3" x14ac:dyDescent="0.25">
      <c r="C13159" s="17"/>
    </row>
    <row r="13160" spans="3:3" x14ac:dyDescent="0.25">
      <c r="C13160" s="17"/>
    </row>
    <row r="13161" spans="3:3" x14ac:dyDescent="0.25">
      <c r="C13161" s="17"/>
    </row>
    <row r="13162" spans="3:3" x14ac:dyDescent="0.25">
      <c r="C13162" s="17"/>
    </row>
    <row r="13163" spans="3:3" x14ac:dyDescent="0.25">
      <c r="C13163" s="17"/>
    </row>
    <row r="13164" spans="3:3" x14ac:dyDescent="0.25">
      <c r="C13164" s="17"/>
    </row>
    <row r="13165" spans="3:3" x14ac:dyDescent="0.25">
      <c r="C13165" s="17"/>
    </row>
    <row r="13166" spans="3:3" x14ac:dyDescent="0.25">
      <c r="C13166" s="17"/>
    </row>
    <row r="13167" spans="3:3" x14ac:dyDescent="0.25">
      <c r="C13167" s="17"/>
    </row>
    <row r="13168" spans="3:3" x14ac:dyDescent="0.25">
      <c r="C13168" s="17"/>
    </row>
    <row r="13169" spans="3:3" x14ac:dyDescent="0.25">
      <c r="C13169" s="17"/>
    </row>
    <row r="13170" spans="3:3" x14ac:dyDescent="0.25">
      <c r="C13170" s="17"/>
    </row>
    <row r="13171" spans="3:3" x14ac:dyDescent="0.25">
      <c r="C13171" s="17"/>
    </row>
    <row r="13172" spans="3:3" x14ac:dyDescent="0.25">
      <c r="C13172" s="17"/>
    </row>
    <row r="13173" spans="3:3" x14ac:dyDescent="0.25">
      <c r="C13173" s="17"/>
    </row>
    <row r="13174" spans="3:3" x14ac:dyDescent="0.25">
      <c r="C13174" s="17"/>
    </row>
    <row r="13175" spans="3:3" x14ac:dyDescent="0.25">
      <c r="C13175" s="17"/>
    </row>
    <row r="13176" spans="3:3" x14ac:dyDescent="0.25">
      <c r="C13176" s="17"/>
    </row>
    <row r="13177" spans="3:3" x14ac:dyDescent="0.25">
      <c r="C13177" s="17"/>
    </row>
    <row r="13178" spans="3:3" x14ac:dyDescent="0.25">
      <c r="C13178" s="17"/>
    </row>
    <row r="13179" spans="3:3" x14ac:dyDescent="0.25">
      <c r="C13179" s="17"/>
    </row>
    <row r="13180" spans="3:3" x14ac:dyDescent="0.25">
      <c r="C13180" s="17"/>
    </row>
    <row r="13181" spans="3:3" x14ac:dyDescent="0.25">
      <c r="C13181" s="17"/>
    </row>
    <row r="13182" spans="3:3" x14ac:dyDescent="0.25">
      <c r="C13182" s="17"/>
    </row>
    <row r="13183" spans="3:3" x14ac:dyDescent="0.25">
      <c r="C13183" s="17"/>
    </row>
    <row r="13184" spans="3:3" x14ac:dyDescent="0.25">
      <c r="C13184" s="17"/>
    </row>
    <row r="13185" spans="3:3" x14ac:dyDescent="0.25">
      <c r="C13185" s="17"/>
    </row>
    <row r="13186" spans="3:3" x14ac:dyDescent="0.25">
      <c r="C13186" s="17"/>
    </row>
    <row r="13187" spans="3:3" x14ac:dyDescent="0.25">
      <c r="C13187" s="17"/>
    </row>
    <row r="13188" spans="3:3" x14ac:dyDescent="0.25">
      <c r="C13188" s="17"/>
    </row>
    <row r="13189" spans="3:3" x14ac:dyDescent="0.25">
      <c r="C13189" s="17"/>
    </row>
    <row r="13190" spans="3:3" x14ac:dyDescent="0.25">
      <c r="C13190" s="17"/>
    </row>
    <row r="13191" spans="3:3" x14ac:dyDescent="0.25">
      <c r="C13191" s="17"/>
    </row>
    <row r="13192" spans="3:3" x14ac:dyDescent="0.25">
      <c r="C13192" s="17"/>
    </row>
    <row r="13193" spans="3:3" x14ac:dyDescent="0.25">
      <c r="C13193" s="17"/>
    </row>
    <row r="13194" spans="3:3" x14ac:dyDescent="0.25">
      <c r="C13194" s="17"/>
    </row>
    <row r="13195" spans="3:3" x14ac:dyDescent="0.25">
      <c r="C13195" s="17"/>
    </row>
    <row r="13196" spans="3:3" x14ac:dyDescent="0.25">
      <c r="C13196" s="17"/>
    </row>
    <row r="13197" spans="3:3" x14ac:dyDescent="0.25">
      <c r="C13197" s="17"/>
    </row>
    <row r="13198" spans="3:3" x14ac:dyDescent="0.25">
      <c r="C13198" s="17"/>
    </row>
    <row r="13199" spans="3:3" x14ac:dyDescent="0.25">
      <c r="C13199" s="17"/>
    </row>
    <row r="13200" spans="3:3" x14ac:dyDescent="0.25">
      <c r="C13200" s="17"/>
    </row>
    <row r="13201" spans="3:3" x14ac:dyDescent="0.25">
      <c r="C13201" s="17"/>
    </row>
    <row r="13202" spans="3:3" x14ac:dyDescent="0.25">
      <c r="C13202" s="17"/>
    </row>
    <row r="13203" spans="3:3" x14ac:dyDescent="0.25">
      <c r="C13203" s="17"/>
    </row>
    <row r="13204" spans="3:3" x14ac:dyDescent="0.25">
      <c r="C13204" s="17"/>
    </row>
    <row r="13205" spans="3:3" x14ac:dyDescent="0.25">
      <c r="C13205" s="17"/>
    </row>
    <row r="13206" spans="3:3" x14ac:dyDescent="0.25">
      <c r="C13206" s="17"/>
    </row>
    <row r="13207" spans="3:3" x14ac:dyDescent="0.25">
      <c r="C13207" s="17"/>
    </row>
    <row r="13208" spans="3:3" x14ac:dyDescent="0.25">
      <c r="C13208" s="17"/>
    </row>
    <row r="13209" spans="3:3" x14ac:dyDescent="0.25">
      <c r="C13209" s="17"/>
    </row>
    <row r="13210" spans="3:3" x14ac:dyDescent="0.25">
      <c r="C13210" s="17"/>
    </row>
    <row r="13211" spans="3:3" x14ac:dyDescent="0.25">
      <c r="C13211" s="17"/>
    </row>
    <row r="13212" spans="3:3" x14ac:dyDescent="0.25">
      <c r="C13212" s="17"/>
    </row>
    <row r="13213" spans="3:3" x14ac:dyDescent="0.25">
      <c r="C13213" s="17"/>
    </row>
    <row r="13214" spans="3:3" x14ac:dyDescent="0.25">
      <c r="C13214" s="17"/>
    </row>
    <row r="13215" spans="3:3" x14ac:dyDescent="0.25">
      <c r="C13215" s="17"/>
    </row>
    <row r="13216" spans="3:3" x14ac:dyDescent="0.25">
      <c r="C13216" s="17"/>
    </row>
    <row r="13217" spans="3:3" x14ac:dyDescent="0.25">
      <c r="C13217" s="17"/>
    </row>
    <row r="13218" spans="3:3" x14ac:dyDescent="0.25">
      <c r="C13218" s="17"/>
    </row>
    <row r="13219" spans="3:3" x14ac:dyDescent="0.25">
      <c r="C13219" s="17"/>
    </row>
    <row r="13220" spans="3:3" x14ac:dyDescent="0.25">
      <c r="C13220" s="17"/>
    </row>
    <row r="13221" spans="3:3" x14ac:dyDescent="0.25">
      <c r="C13221" s="17"/>
    </row>
    <row r="13222" spans="3:3" x14ac:dyDescent="0.25">
      <c r="C13222" s="17"/>
    </row>
    <row r="13223" spans="3:3" x14ac:dyDescent="0.25">
      <c r="C13223" s="17"/>
    </row>
    <row r="13224" spans="3:3" x14ac:dyDescent="0.25">
      <c r="C13224" s="17"/>
    </row>
    <row r="13225" spans="3:3" x14ac:dyDescent="0.25">
      <c r="C13225" s="17"/>
    </row>
    <row r="13226" spans="3:3" x14ac:dyDescent="0.25">
      <c r="C13226" s="17"/>
    </row>
    <row r="13227" spans="3:3" x14ac:dyDescent="0.25">
      <c r="C13227" s="17"/>
    </row>
    <row r="13228" spans="3:3" x14ac:dyDescent="0.25">
      <c r="C13228" s="17"/>
    </row>
    <row r="13229" spans="3:3" x14ac:dyDescent="0.25">
      <c r="C13229" s="17"/>
    </row>
    <row r="13230" spans="3:3" x14ac:dyDescent="0.25">
      <c r="C13230" s="17"/>
    </row>
    <row r="13231" spans="3:3" x14ac:dyDescent="0.25">
      <c r="C13231" s="17"/>
    </row>
    <row r="13232" spans="3:3" x14ac:dyDescent="0.25">
      <c r="C13232" s="17"/>
    </row>
    <row r="13233" spans="3:3" x14ac:dyDescent="0.25">
      <c r="C13233" s="17"/>
    </row>
    <row r="13234" spans="3:3" x14ac:dyDescent="0.25">
      <c r="C13234" s="17"/>
    </row>
    <row r="13235" spans="3:3" x14ac:dyDescent="0.25">
      <c r="C13235" s="17"/>
    </row>
    <row r="13236" spans="3:3" x14ac:dyDescent="0.25">
      <c r="C13236" s="17"/>
    </row>
    <row r="13237" spans="3:3" x14ac:dyDescent="0.25">
      <c r="C13237" s="17"/>
    </row>
    <row r="13238" spans="3:3" x14ac:dyDescent="0.25">
      <c r="C13238" s="17"/>
    </row>
    <row r="13239" spans="3:3" x14ac:dyDescent="0.25">
      <c r="C13239" s="17"/>
    </row>
    <row r="13240" spans="3:3" x14ac:dyDescent="0.25">
      <c r="C13240" s="17"/>
    </row>
    <row r="13241" spans="3:3" x14ac:dyDescent="0.25">
      <c r="C13241" s="17"/>
    </row>
    <row r="13242" spans="3:3" x14ac:dyDescent="0.25">
      <c r="C13242" s="17"/>
    </row>
    <row r="13243" spans="3:3" x14ac:dyDescent="0.25">
      <c r="C13243" s="17"/>
    </row>
    <row r="13244" spans="3:3" x14ac:dyDescent="0.25">
      <c r="C13244" s="17"/>
    </row>
    <row r="13245" spans="3:3" x14ac:dyDescent="0.25">
      <c r="C13245" s="17"/>
    </row>
    <row r="13246" spans="3:3" x14ac:dyDescent="0.25">
      <c r="C13246" s="17"/>
    </row>
    <row r="13247" spans="3:3" x14ac:dyDescent="0.25">
      <c r="C13247" s="17"/>
    </row>
    <row r="13248" spans="3:3" x14ac:dyDescent="0.25">
      <c r="C13248" s="17"/>
    </row>
    <row r="13249" spans="3:3" x14ac:dyDescent="0.25">
      <c r="C13249" s="17"/>
    </row>
    <row r="13250" spans="3:3" x14ac:dyDescent="0.25">
      <c r="C13250" s="17"/>
    </row>
    <row r="13251" spans="3:3" x14ac:dyDescent="0.25">
      <c r="C13251" s="17"/>
    </row>
    <row r="13252" spans="3:3" x14ac:dyDescent="0.25">
      <c r="C13252" s="17"/>
    </row>
    <row r="13253" spans="3:3" x14ac:dyDescent="0.25">
      <c r="C13253" s="17"/>
    </row>
    <row r="13254" spans="3:3" x14ac:dyDescent="0.25">
      <c r="C13254" s="17"/>
    </row>
    <row r="13255" spans="3:3" x14ac:dyDescent="0.25">
      <c r="C13255" s="17"/>
    </row>
    <row r="13256" spans="3:3" x14ac:dyDescent="0.25">
      <c r="C13256" s="17"/>
    </row>
    <row r="13257" spans="3:3" x14ac:dyDescent="0.25">
      <c r="C13257" s="17"/>
    </row>
    <row r="13258" spans="3:3" x14ac:dyDescent="0.25">
      <c r="C13258" s="17"/>
    </row>
    <row r="13259" spans="3:3" x14ac:dyDescent="0.25">
      <c r="C13259" s="17"/>
    </row>
    <row r="13260" spans="3:3" x14ac:dyDescent="0.25">
      <c r="C13260" s="17"/>
    </row>
    <row r="13261" spans="3:3" x14ac:dyDescent="0.25">
      <c r="C13261" s="17"/>
    </row>
    <row r="13262" spans="3:3" x14ac:dyDescent="0.25">
      <c r="C13262" s="17"/>
    </row>
    <row r="13263" spans="3:3" x14ac:dyDescent="0.25">
      <c r="C13263" s="17"/>
    </row>
    <row r="13264" spans="3:3" x14ac:dyDescent="0.25">
      <c r="C13264" s="17"/>
    </row>
    <row r="13265" spans="3:3" x14ac:dyDescent="0.25">
      <c r="C13265" s="17"/>
    </row>
    <row r="13266" spans="3:3" x14ac:dyDescent="0.25">
      <c r="C13266" s="17"/>
    </row>
    <row r="13267" spans="3:3" x14ac:dyDescent="0.25">
      <c r="C13267" s="17"/>
    </row>
    <row r="13268" spans="3:3" x14ac:dyDescent="0.25">
      <c r="C13268" s="17"/>
    </row>
    <row r="13269" spans="3:3" x14ac:dyDescent="0.25">
      <c r="C13269" s="17"/>
    </row>
    <row r="13270" spans="3:3" x14ac:dyDescent="0.25">
      <c r="C13270" s="17"/>
    </row>
    <row r="13271" spans="3:3" x14ac:dyDescent="0.25">
      <c r="C13271" s="17"/>
    </row>
    <row r="13272" spans="3:3" x14ac:dyDescent="0.25">
      <c r="C13272" s="17"/>
    </row>
    <row r="13273" spans="3:3" x14ac:dyDescent="0.25">
      <c r="C13273" s="17"/>
    </row>
    <row r="13274" spans="3:3" x14ac:dyDescent="0.25">
      <c r="C13274" s="17"/>
    </row>
    <row r="13275" spans="3:3" x14ac:dyDescent="0.25">
      <c r="C13275" s="17"/>
    </row>
    <row r="13276" spans="3:3" x14ac:dyDescent="0.25">
      <c r="C13276" s="17"/>
    </row>
    <row r="13277" spans="3:3" x14ac:dyDescent="0.25">
      <c r="C13277" s="17"/>
    </row>
    <row r="13278" spans="3:3" x14ac:dyDescent="0.25">
      <c r="C13278" s="17"/>
    </row>
    <row r="13279" spans="3:3" x14ac:dyDescent="0.25">
      <c r="C13279" s="17"/>
    </row>
    <row r="13280" spans="3:3" x14ac:dyDescent="0.25">
      <c r="C13280" s="17"/>
    </row>
    <row r="13281" spans="3:3" x14ac:dyDescent="0.25">
      <c r="C13281" s="17"/>
    </row>
    <row r="13282" spans="3:3" x14ac:dyDescent="0.25">
      <c r="C13282" s="17"/>
    </row>
    <row r="13283" spans="3:3" x14ac:dyDescent="0.25">
      <c r="C13283" s="17"/>
    </row>
    <row r="13284" spans="3:3" x14ac:dyDescent="0.25">
      <c r="C13284" s="17"/>
    </row>
    <row r="13285" spans="3:3" x14ac:dyDescent="0.25">
      <c r="C13285" s="17"/>
    </row>
    <row r="13286" spans="3:3" x14ac:dyDescent="0.25">
      <c r="C13286" s="17"/>
    </row>
    <row r="13287" spans="3:3" x14ac:dyDescent="0.25">
      <c r="C13287" s="17"/>
    </row>
    <row r="13288" spans="3:3" x14ac:dyDescent="0.25">
      <c r="C13288" s="17"/>
    </row>
    <row r="13289" spans="3:3" x14ac:dyDescent="0.25">
      <c r="C13289" s="17"/>
    </row>
    <row r="13290" spans="3:3" x14ac:dyDescent="0.25">
      <c r="C13290" s="17"/>
    </row>
    <row r="13291" spans="3:3" x14ac:dyDescent="0.25">
      <c r="C13291" s="17"/>
    </row>
    <row r="13292" spans="3:3" x14ac:dyDescent="0.25">
      <c r="C13292" s="17"/>
    </row>
    <row r="13293" spans="3:3" x14ac:dyDescent="0.25">
      <c r="C13293" s="17"/>
    </row>
    <row r="13294" spans="3:3" x14ac:dyDescent="0.25">
      <c r="C13294" s="17"/>
    </row>
    <row r="13295" spans="3:3" x14ac:dyDescent="0.25">
      <c r="C13295" s="17"/>
    </row>
    <row r="13296" spans="3:3" x14ac:dyDescent="0.25">
      <c r="C13296" s="17"/>
    </row>
    <row r="13297" spans="3:3" x14ac:dyDescent="0.25">
      <c r="C13297" s="17"/>
    </row>
    <row r="13298" spans="3:3" x14ac:dyDescent="0.25">
      <c r="C13298" s="17"/>
    </row>
    <row r="13299" spans="3:3" x14ac:dyDescent="0.25">
      <c r="C13299" s="17"/>
    </row>
    <row r="13300" spans="3:3" x14ac:dyDescent="0.25">
      <c r="C13300" s="17"/>
    </row>
    <row r="13301" spans="3:3" x14ac:dyDescent="0.25">
      <c r="C13301" s="17"/>
    </row>
    <row r="13302" spans="3:3" x14ac:dyDescent="0.25">
      <c r="C13302" s="17"/>
    </row>
    <row r="13303" spans="3:3" x14ac:dyDescent="0.25">
      <c r="C13303" s="17"/>
    </row>
    <row r="13304" spans="3:3" x14ac:dyDescent="0.25">
      <c r="C13304" s="17"/>
    </row>
    <row r="13305" spans="3:3" x14ac:dyDescent="0.25">
      <c r="C13305" s="17"/>
    </row>
    <row r="13306" spans="3:3" x14ac:dyDescent="0.25">
      <c r="C13306" s="17"/>
    </row>
    <row r="13307" spans="3:3" x14ac:dyDescent="0.25">
      <c r="C13307" s="17"/>
    </row>
    <row r="13308" spans="3:3" x14ac:dyDescent="0.25">
      <c r="C13308" s="17"/>
    </row>
    <row r="13309" spans="3:3" x14ac:dyDescent="0.25">
      <c r="C13309" s="17"/>
    </row>
    <row r="13310" spans="3:3" x14ac:dyDescent="0.25">
      <c r="C13310" s="17"/>
    </row>
    <row r="13311" spans="3:3" x14ac:dyDescent="0.25">
      <c r="C13311" s="17"/>
    </row>
    <row r="13312" spans="3:3" x14ac:dyDescent="0.25">
      <c r="C13312" s="17"/>
    </row>
    <row r="13313" spans="3:3" x14ac:dyDescent="0.25">
      <c r="C13313" s="17"/>
    </row>
    <row r="13314" spans="3:3" x14ac:dyDescent="0.25">
      <c r="C13314" s="17"/>
    </row>
    <row r="13315" spans="3:3" x14ac:dyDescent="0.25">
      <c r="C13315" s="17"/>
    </row>
    <row r="13316" spans="3:3" x14ac:dyDescent="0.25">
      <c r="C13316" s="17"/>
    </row>
    <row r="13317" spans="3:3" x14ac:dyDescent="0.25">
      <c r="C13317" s="17"/>
    </row>
    <row r="13318" spans="3:3" x14ac:dyDescent="0.25">
      <c r="C13318" s="17"/>
    </row>
    <row r="13319" spans="3:3" x14ac:dyDescent="0.25">
      <c r="C13319" s="17"/>
    </row>
    <row r="13320" spans="3:3" x14ac:dyDescent="0.25">
      <c r="C13320" s="17"/>
    </row>
    <row r="13321" spans="3:3" x14ac:dyDescent="0.25">
      <c r="C13321" s="17"/>
    </row>
    <row r="13322" spans="3:3" x14ac:dyDescent="0.25">
      <c r="C13322" s="17"/>
    </row>
    <row r="13323" spans="3:3" x14ac:dyDescent="0.25">
      <c r="C13323" s="17"/>
    </row>
    <row r="13324" spans="3:3" x14ac:dyDescent="0.25">
      <c r="C13324" s="17"/>
    </row>
    <row r="13325" spans="3:3" x14ac:dyDescent="0.25">
      <c r="C13325" s="17"/>
    </row>
    <row r="13326" spans="3:3" x14ac:dyDescent="0.25">
      <c r="C13326" s="17"/>
    </row>
    <row r="13327" spans="3:3" x14ac:dyDescent="0.25">
      <c r="C13327" s="17"/>
    </row>
    <row r="13328" spans="3:3" x14ac:dyDescent="0.25">
      <c r="C13328" s="17"/>
    </row>
    <row r="13329" spans="3:3" x14ac:dyDescent="0.25">
      <c r="C13329" s="17"/>
    </row>
    <row r="13330" spans="3:3" x14ac:dyDescent="0.25">
      <c r="C13330" s="17"/>
    </row>
    <row r="13331" spans="3:3" x14ac:dyDescent="0.25">
      <c r="C13331" s="17"/>
    </row>
    <row r="13332" spans="3:3" x14ac:dyDescent="0.25">
      <c r="C13332" s="17"/>
    </row>
    <row r="13333" spans="3:3" x14ac:dyDescent="0.25">
      <c r="C13333" s="17"/>
    </row>
    <row r="13334" spans="3:3" x14ac:dyDescent="0.25">
      <c r="C13334" s="17"/>
    </row>
    <row r="13335" spans="3:3" x14ac:dyDescent="0.25">
      <c r="C13335" s="17"/>
    </row>
    <row r="13336" spans="3:3" x14ac:dyDescent="0.25">
      <c r="C13336" s="17"/>
    </row>
    <row r="13337" spans="3:3" x14ac:dyDescent="0.25">
      <c r="C13337" s="17"/>
    </row>
    <row r="13338" spans="3:3" x14ac:dyDescent="0.25">
      <c r="C13338" s="17"/>
    </row>
    <row r="13339" spans="3:3" x14ac:dyDescent="0.25">
      <c r="C13339" s="17"/>
    </row>
    <row r="13340" spans="3:3" x14ac:dyDescent="0.25">
      <c r="C13340" s="17"/>
    </row>
    <row r="13341" spans="3:3" x14ac:dyDescent="0.25">
      <c r="C13341" s="17"/>
    </row>
    <row r="13342" spans="3:3" x14ac:dyDescent="0.25">
      <c r="C13342" s="17"/>
    </row>
    <row r="13343" spans="3:3" x14ac:dyDescent="0.25">
      <c r="C13343" s="17"/>
    </row>
    <row r="13344" spans="3:3" x14ac:dyDescent="0.25">
      <c r="C13344" s="17"/>
    </row>
    <row r="13345" spans="3:3" x14ac:dyDescent="0.25">
      <c r="C13345" s="17"/>
    </row>
    <row r="13346" spans="3:3" x14ac:dyDescent="0.25">
      <c r="C13346" s="17"/>
    </row>
    <row r="13347" spans="3:3" x14ac:dyDescent="0.25">
      <c r="C13347" s="17"/>
    </row>
    <row r="13348" spans="3:3" x14ac:dyDescent="0.25">
      <c r="C13348" s="17"/>
    </row>
    <row r="13349" spans="3:3" x14ac:dyDescent="0.25">
      <c r="C13349" s="17"/>
    </row>
    <row r="13350" spans="3:3" x14ac:dyDescent="0.25">
      <c r="C13350" s="17"/>
    </row>
    <row r="13351" spans="3:3" x14ac:dyDescent="0.25">
      <c r="C13351" s="17"/>
    </row>
    <row r="13352" spans="3:3" x14ac:dyDescent="0.25">
      <c r="C13352" s="17"/>
    </row>
    <row r="13353" spans="3:3" x14ac:dyDescent="0.25">
      <c r="C13353" s="17"/>
    </row>
    <row r="13354" spans="3:3" x14ac:dyDescent="0.25">
      <c r="C13354" s="17"/>
    </row>
    <row r="13355" spans="3:3" x14ac:dyDescent="0.25">
      <c r="C13355" s="17"/>
    </row>
    <row r="13356" spans="3:3" x14ac:dyDescent="0.25">
      <c r="C13356" s="17"/>
    </row>
    <row r="13357" spans="3:3" x14ac:dyDescent="0.25">
      <c r="C13357" s="17"/>
    </row>
    <row r="13358" spans="3:3" x14ac:dyDescent="0.25">
      <c r="C13358" s="17"/>
    </row>
    <row r="13359" spans="3:3" x14ac:dyDescent="0.25">
      <c r="C13359" s="17"/>
    </row>
    <row r="13360" spans="3:3" x14ac:dyDescent="0.25">
      <c r="C13360" s="17"/>
    </row>
    <row r="13361" spans="3:3" x14ac:dyDescent="0.25">
      <c r="C13361" s="17"/>
    </row>
    <row r="13362" spans="3:3" x14ac:dyDescent="0.25">
      <c r="C13362" s="17"/>
    </row>
    <row r="13363" spans="3:3" x14ac:dyDescent="0.25">
      <c r="C13363" s="17"/>
    </row>
    <row r="13364" spans="3:3" x14ac:dyDescent="0.25">
      <c r="C13364" s="17"/>
    </row>
    <row r="13365" spans="3:3" x14ac:dyDescent="0.25">
      <c r="C13365" s="17"/>
    </row>
    <row r="13366" spans="3:3" x14ac:dyDescent="0.25">
      <c r="C13366" s="17"/>
    </row>
    <row r="13367" spans="3:3" x14ac:dyDescent="0.25">
      <c r="C13367" s="17"/>
    </row>
    <row r="13368" spans="3:3" x14ac:dyDescent="0.25">
      <c r="C13368" s="17"/>
    </row>
    <row r="13369" spans="3:3" x14ac:dyDescent="0.25">
      <c r="C13369" s="17"/>
    </row>
    <row r="13370" spans="3:3" x14ac:dyDescent="0.25">
      <c r="C13370" s="17"/>
    </row>
    <row r="13371" spans="3:3" x14ac:dyDescent="0.25">
      <c r="C13371" s="17"/>
    </row>
    <row r="13372" spans="3:3" x14ac:dyDescent="0.25">
      <c r="C13372" s="17"/>
    </row>
    <row r="13373" spans="3:3" x14ac:dyDescent="0.25">
      <c r="C13373" s="17"/>
    </row>
    <row r="13374" spans="3:3" x14ac:dyDescent="0.25">
      <c r="C13374" s="17"/>
    </row>
    <row r="13375" spans="3:3" x14ac:dyDescent="0.25">
      <c r="C13375" s="17"/>
    </row>
    <row r="13376" spans="3:3" x14ac:dyDescent="0.25">
      <c r="C13376" s="17"/>
    </row>
    <row r="13377" spans="3:3" x14ac:dyDescent="0.25">
      <c r="C13377" s="17"/>
    </row>
    <row r="13378" spans="3:3" x14ac:dyDescent="0.25">
      <c r="C13378" s="17"/>
    </row>
    <row r="13379" spans="3:3" x14ac:dyDescent="0.25">
      <c r="C13379" s="17"/>
    </row>
    <row r="13380" spans="3:3" x14ac:dyDescent="0.25">
      <c r="C13380" s="17"/>
    </row>
    <row r="13381" spans="3:3" x14ac:dyDescent="0.25">
      <c r="C13381" s="17"/>
    </row>
    <row r="13382" spans="3:3" x14ac:dyDescent="0.25">
      <c r="C13382" s="17"/>
    </row>
    <row r="13383" spans="3:3" x14ac:dyDescent="0.25">
      <c r="C13383" s="17"/>
    </row>
    <row r="13384" spans="3:3" x14ac:dyDescent="0.25">
      <c r="C13384" s="17"/>
    </row>
    <row r="13385" spans="3:3" x14ac:dyDescent="0.25">
      <c r="C13385" s="17"/>
    </row>
    <row r="13386" spans="3:3" x14ac:dyDescent="0.25">
      <c r="C13386" s="17"/>
    </row>
    <row r="13387" spans="3:3" x14ac:dyDescent="0.25">
      <c r="C13387" s="17"/>
    </row>
    <row r="13388" spans="3:3" x14ac:dyDescent="0.25">
      <c r="C13388" s="17"/>
    </row>
    <row r="13389" spans="3:3" x14ac:dyDescent="0.25">
      <c r="C13389" s="17"/>
    </row>
    <row r="13390" spans="3:3" x14ac:dyDescent="0.25">
      <c r="C13390" s="17"/>
    </row>
    <row r="13391" spans="3:3" x14ac:dyDescent="0.25">
      <c r="C13391" s="17"/>
    </row>
    <row r="13392" spans="3:3" x14ac:dyDescent="0.25">
      <c r="C13392" s="17"/>
    </row>
    <row r="13393" spans="3:3" x14ac:dyDescent="0.25">
      <c r="C13393" s="17"/>
    </row>
    <row r="13394" spans="3:3" x14ac:dyDescent="0.25">
      <c r="C13394" s="17"/>
    </row>
    <row r="13395" spans="3:3" x14ac:dyDescent="0.25">
      <c r="C13395" s="17"/>
    </row>
    <row r="13396" spans="3:3" x14ac:dyDescent="0.25">
      <c r="C13396" s="17"/>
    </row>
    <row r="13397" spans="3:3" x14ac:dyDescent="0.25">
      <c r="C13397" s="17"/>
    </row>
    <row r="13398" spans="3:3" x14ac:dyDescent="0.25">
      <c r="C13398" s="17"/>
    </row>
    <row r="13399" spans="3:3" x14ac:dyDescent="0.25">
      <c r="C13399" s="17"/>
    </row>
    <row r="13400" spans="3:3" x14ac:dyDescent="0.25">
      <c r="C13400" s="17"/>
    </row>
    <row r="13401" spans="3:3" x14ac:dyDescent="0.25">
      <c r="C13401" s="17"/>
    </row>
    <row r="13402" spans="3:3" x14ac:dyDescent="0.25">
      <c r="C13402" s="17"/>
    </row>
    <row r="13403" spans="3:3" x14ac:dyDescent="0.25">
      <c r="C13403" s="17"/>
    </row>
    <row r="13404" spans="3:3" x14ac:dyDescent="0.25">
      <c r="C13404" s="17"/>
    </row>
    <row r="13405" spans="3:3" x14ac:dyDescent="0.25">
      <c r="C13405" s="17"/>
    </row>
    <row r="13406" spans="3:3" x14ac:dyDescent="0.25">
      <c r="C13406" s="17"/>
    </row>
    <row r="13407" spans="3:3" x14ac:dyDescent="0.25">
      <c r="C13407" s="17"/>
    </row>
    <row r="13408" spans="3:3" x14ac:dyDescent="0.25">
      <c r="C13408" s="17"/>
    </row>
    <row r="13409" spans="3:3" x14ac:dyDescent="0.25">
      <c r="C13409" s="17"/>
    </row>
    <row r="13410" spans="3:3" x14ac:dyDescent="0.25">
      <c r="C13410" s="17"/>
    </row>
    <row r="13411" spans="3:3" x14ac:dyDescent="0.25">
      <c r="C13411" s="17"/>
    </row>
    <row r="13412" spans="3:3" x14ac:dyDescent="0.25">
      <c r="C13412" s="17"/>
    </row>
    <row r="13413" spans="3:3" x14ac:dyDescent="0.25">
      <c r="C13413" s="17"/>
    </row>
    <row r="13414" spans="3:3" x14ac:dyDescent="0.25">
      <c r="C13414" s="17"/>
    </row>
    <row r="13415" spans="3:3" x14ac:dyDescent="0.25">
      <c r="C13415" s="17"/>
    </row>
    <row r="13416" spans="3:3" x14ac:dyDescent="0.25">
      <c r="C13416" s="17"/>
    </row>
    <row r="13417" spans="3:3" x14ac:dyDescent="0.25">
      <c r="C13417" s="17"/>
    </row>
    <row r="13418" spans="3:3" x14ac:dyDescent="0.25">
      <c r="C13418" s="17"/>
    </row>
    <row r="13419" spans="3:3" x14ac:dyDescent="0.25">
      <c r="C13419" s="17"/>
    </row>
    <row r="13420" spans="3:3" x14ac:dyDescent="0.25">
      <c r="C13420" s="17"/>
    </row>
    <row r="13421" spans="3:3" x14ac:dyDescent="0.25">
      <c r="C13421" s="17"/>
    </row>
    <row r="13422" spans="3:3" x14ac:dyDescent="0.25">
      <c r="C13422" s="17"/>
    </row>
    <row r="13423" spans="3:3" x14ac:dyDescent="0.25">
      <c r="C13423" s="17"/>
    </row>
    <row r="13424" spans="3:3" x14ac:dyDescent="0.25">
      <c r="C13424" s="17"/>
    </row>
    <row r="13425" spans="3:3" x14ac:dyDescent="0.25">
      <c r="C13425" s="17"/>
    </row>
    <row r="13426" spans="3:3" x14ac:dyDescent="0.25">
      <c r="C13426" s="17"/>
    </row>
    <row r="13427" spans="3:3" x14ac:dyDescent="0.25">
      <c r="C13427" s="17"/>
    </row>
    <row r="13428" spans="3:3" x14ac:dyDescent="0.25">
      <c r="C13428" s="17"/>
    </row>
    <row r="13429" spans="3:3" x14ac:dyDescent="0.25">
      <c r="C13429" s="17"/>
    </row>
    <row r="13430" spans="3:3" x14ac:dyDescent="0.25">
      <c r="C13430" s="17"/>
    </row>
    <row r="13431" spans="3:3" x14ac:dyDescent="0.25">
      <c r="C13431" s="17"/>
    </row>
    <row r="13432" spans="3:3" x14ac:dyDescent="0.25">
      <c r="C13432" s="17"/>
    </row>
    <row r="13433" spans="3:3" x14ac:dyDescent="0.25">
      <c r="C13433" s="17"/>
    </row>
    <row r="13434" spans="3:3" x14ac:dyDescent="0.25">
      <c r="C13434" s="17"/>
    </row>
    <row r="13435" spans="3:3" x14ac:dyDescent="0.25">
      <c r="C13435" s="17"/>
    </row>
    <row r="13436" spans="3:3" x14ac:dyDescent="0.25">
      <c r="C13436" s="17"/>
    </row>
    <row r="13437" spans="3:3" x14ac:dyDescent="0.25">
      <c r="C13437" s="17"/>
    </row>
    <row r="13438" spans="3:3" x14ac:dyDescent="0.25">
      <c r="C13438" s="17"/>
    </row>
    <row r="13439" spans="3:3" x14ac:dyDescent="0.25">
      <c r="C13439" s="17"/>
    </row>
    <row r="13440" spans="3:3" x14ac:dyDescent="0.25">
      <c r="C13440" s="17"/>
    </row>
    <row r="13441" spans="3:3" x14ac:dyDescent="0.25">
      <c r="C13441" s="17"/>
    </row>
    <row r="13442" spans="3:3" x14ac:dyDescent="0.25">
      <c r="C13442" s="17"/>
    </row>
    <row r="13443" spans="3:3" x14ac:dyDescent="0.25">
      <c r="C13443" s="17"/>
    </row>
    <row r="13444" spans="3:3" x14ac:dyDescent="0.25">
      <c r="C13444" s="17"/>
    </row>
    <row r="13445" spans="3:3" x14ac:dyDescent="0.25">
      <c r="C13445" s="17"/>
    </row>
    <row r="13446" spans="3:3" x14ac:dyDescent="0.25">
      <c r="C13446" s="17"/>
    </row>
    <row r="13447" spans="3:3" x14ac:dyDescent="0.25">
      <c r="C13447" s="17"/>
    </row>
    <row r="13448" spans="3:3" x14ac:dyDescent="0.25">
      <c r="C13448" s="17"/>
    </row>
    <row r="13449" spans="3:3" x14ac:dyDescent="0.25">
      <c r="C13449" s="17"/>
    </row>
    <row r="13450" spans="3:3" x14ac:dyDescent="0.25">
      <c r="C13450" s="17"/>
    </row>
    <row r="13451" spans="3:3" x14ac:dyDescent="0.25">
      <c r="C13451" s="17"/>
    </row>
    <row r="13452" spans="3:3" x14ac:dyDescent="0.25">
      <c r="C13452" s="17"/>
    </row>
    <row r="13453" spans="3:3" x14ac:dyDescent="0.25">
      <c r="C13453" s="17"/>
    </row>
    <row r="13454" spans="3:3" x14ac:dyDescent="0.25">
      <c r="C13454" s="17"/>
    </row>
    <row r="13455" spans="3:3" x14ac:dyDescent="0.25">
      <c r="C13455" s="17"/>
    </row>
    <row r="13456" spans="3:3" x14ac:dyDescent="0.25">
      <c r="C13456" s="17"/>
    </row>
    <row r="13457" spans="3:3" x14ac:dyDescent="0.25">
      <c r="C13457" s="17"/>
    </row>
    <row r="13458" spans="3:3" x14ac:dyDescent="0.25">
      <c r="C13458" s="17"/>
    </row>
    <row r="13459" spans="3:3" x14ac:dyDescent="0.25">
      <c r="C13459" s="17"/>
    </row>
    <row r="13460" spans="3:3" x14ac:dyDescent="0.25">
      <c r="C13460" s="17"/>
    </row>
    <row r="13461" spans="3:3" x14ac:dyDescent="0.25">
      <c r="C13461" s="17"/>
    </row>
    <row r="13462" spans="3:3" x14ac:dyDescent="0.25">
      <c r="C13462" s="17"/>
    </row>
    <row r="13463" spans="3:3" x14ac:dyDescent="0.25">
      <c r="C13463" s="17"/>
    </row>
    <row r="13464" spans="3:3" x14ac:dyDescent="0.25">
      <c r="C13464" s="17"/>
    </row>
    <row r="13465" spans="3:3" x14ac:dyDescent="0.25">
      <c r="C13465" s="17"/>
    </row>
    <row r="13466" spans="3:3" x14ac:dyDescent="0.25">
      <c r="C13466" s="17"/>
    </row>
    <row r="13467" spans="3:3" x14ac:dyDescent="0.25">
      <c r="C13467" s="17"/>
    </row>
    <row r="13468" spans="3:3" x14ac:dyDescent="0.25">
      <c r="C13468" s="17"/>
    </row>
    <row r="13469" spans="3:3" x14ac:dyDescent="0.25">
      <c r="C13469" s="17"/>
    </row>
    <row r="13470" spans="3:3" x14ac:dyDescent="0.25">
      <c r="C13470" s="17"/>
    </row>
    <row r="13471" spans="3:3" x14ac:dyDescent="0.25">
      <c r="C13471" s="17"/>
    </row>
    <row r="13472" spans="3:3" x14ac:dyDescent="0.25">
      <c r="C13472" s="17"/>
    </row>
    <row r="13473" spans="3:3" x14ac:dyDescent="0.25">
      <c r="C13473" s="17"/>
    </row>
    <row r="13474" spans="3:3" x14ac:dyDescent="0.25">
      <c r="C13474" s="17"/>
    </row>
    <row r="13475" spans="3:3" x14ac:dyDescent="0.25">
      <c r="C13475" s="17"/>
    </row>
    <row r="13476" spans="3:3" x14ac:dyDescent="0.25">
      <c r="C13476" s="17"/>
    </row>
    <row r="13477" spans="3:3" x14ac:dyDescent="0.25">
      <c r="C13477" s="17"/>
    </row>
    <row r="13478" spans="3:3" x14ac:dyDescent="0.25">
      <c r="C13478" s="17"/>
    </row>
    <row r="13479" spans="3:3" x14ac:dyDescent="0.25">
      <c r="C13479" s="17"/>
    </row>
    <row r="13480" spans="3:3" x14ac:dyDescent="0.25">
      <c r="C13480" s="17"/>
    </row>
    <row r="13481" spans="3:3" x14ac:dyDescent="0.25">
      <c r="C13481" s="17"/>
    </row>
    <row r="13482" spans="3:3" x14ac:dyDescent="0.25">
      <c r="C13482" s="17"/>
    </row>
    <row r="13483" spans="3:3" x14ac:dyDescent="0.25">
      <c r="C13483" s="17"/>
    </row>
    <row r="13484" spans="3:3" x14ac:dyDescent="0.25">
      <c r="C13484" s="17"/>
    </row>
    <row r="13485" spans="3:3" x14ac:dyDescent="0.25">
      <c r="C13485" s="17"/>
    </row>
    <row r="13486" spans="3:3" x14ac:dyDescent="0.25">
      <c r="C13486" s="17"/>
    </row>
    <row r="13487" spans="3:3" x14ac:dyDescent="0.25">
      <c r="C13487" s="17"/>
    </row>
    <row r="13488" spans="3:3" x14ac:dyDescent="0.25">
      <c r="C13488" s="17"/>
    </row>
    <row r="13489" spans="3:3" x14ac:dyDescent="0.25">
      <c r="C13489" s="17"/>
    </row>
    <row r="13490" spans="3:3" x14ac:dyDescent="0.25">
      <c r="C13490" s="17"/>
    </row>
    <row r="13491" spans="3:3" x14ac:dyDescent="0.25">
      <c r="C13491" s="17"/>
    </row>
    <row r="13492" spans="3:3" x14ac:dyDescent="0.25">
      <c r="C13492" s="17"/>
    </row>
    <row r="13493" spans="3:3" x14ac:dyDescent="0.25">
      <c r="C13493" s="17"/>
    </row>
    <row r="13494" spans="3:3" x14ac:dyDescent="0.25">
      <c r="C13494" s="17"/>
    </row>
    <row r="13495" spans="3:3" x14ac:dyDescent="0.25">
      <c r="C13495" s="17"/>
    </row>
    <row r="13496" spans="3:3" x14ac:dyDescent="0.25">
      <c r="C13496" s="17"/>
    </row>
    <row r="13497" spans="3:3" x14ac:dyDescent="0.25">
      <c r="C13497" s="17"/>
    </row>
    <row r="13498" spans="3:3" x14ac:dyDescent="0.25">
      <c r="C13498" s="17"/>
    </row>
    <row r="13499" spans="3:3" x14ac:dyDescent="0.25">
      <c r="C13499" s="17"/>
    </row>
    <row r="13500" spans="3:3" x14ac:dyDescent="0.25">
      <c r="C13500" s="17"/>
    </row>
    <row r="13501" spans="3:3" x14ac:dyDescent="0.25">
      <c r="C13501" s="17"/>
    </row>
    <row r="13502" spans="3:3" x14ac:dyDescent="0.25">
      <c r="C13502" s="17"/>
    </row>
    <row r="13503" spans="3:3" x14ac:dyDescent="0.25">
      <c r="C13503" s="17"/>
    </row>
    <row r="13504" spans="3:3" x14ac:dyDescent="0.25">
      <c r="C13504" s="17"/>
    </row>
    <row r="13505" spans="3:3" x14ac:dyDescent="0.25">
      <c r="C13505" s="17"/>
    </row>
    <row r="13506" spans="3:3" x14ac:dyDescent="0.25">
      <c r="C13506" s="17"/>
    </row>
    <row r="13507" spans="3:3" x14ac:dyDescent="0.25">
      <c r="C13507" s="17"/>
    </row>
    <row r="13508" spans="3:3" x14ac:dyDescent="0.25">
      <c r="C13508" s="17"/>
    </row>
    <row r="13509" spans="3:3" x14ac:dyDescent="0.25">
      <c r="C13509" s="17"/>
    </row>
    <row r="13510" spans="3:3" x14ac:dyDescent="0.25">
      <c r="C13510" s="17"/>
    </row>
    <row r="13511" spans="3:3" x14ac:dyDescent="0.25">
      <c r="C13511" s="17"/>
    </row>
    <row r="13512" spans="3:3" x14ac:dyDescent="0.25">
      <c r="C13512" s="17"/>
    </row>
    <row r="13513" spans="3:3" x14ac:dyDescent="0.25">
      <c r="C13513" s="17"/>
    </row>
    <row r="13514" spans="3:3" x14ac:dyDescent="0.25">
      <c r="C13514" s="17"/>
    </row>
    <row r="13515" spans="3:3" x14ac:dyDescent="0.25">
      <c r="C13515" s="17"/>
    </row>
    <row r="13516" spans="3:3" x14ac:dyDescent="0.25">
      <c r="C13516" s="17"/>
    </row>
    <row r="13517" spans="3:3" x14ac:dyDescent="0.25">
      <c r="C13517" s="17"/>
    </row>
    <row r="13518" spans="3:3" x14ac:dyDescent="0.25">
      <c r="C13518" s="17"/>
    </row>
    <row r="13519" spans="3:3" x14ac:dyDescent="0.25">
      <c r="C13519" s="17"/>
    </row>
    <row r="13520" spans="3:3" x14ac:dyDescent="0.25">
      <c r="C13520" s="17"/>
    </row>
    <row r="13521" spans="3:3" x14ac:dyDescent="0.25">
      <c r="C13521" s="17"/>
    </row>
    <row r="13522" spans="3:3" x14ac:dyDescent="0.25">
      <c r="C13522" s="17"/>
    </row>
    <row r="13523" spans="3:3" x14ac:dyDescent="0.25">
      <c r="C13523" s="17"/>
    </row>
    <row r="13524" spans="3:3" x14ac:dyDescent="0.25">
      <c r="C13524" s="17"/>
    </row>
    <row r="13525" spans="3:3" x14ac:dyDescent="0.25">
      <c r="C13525" s="17"/>
    </row>
    <row r="13526" spans="3:3" x14ac:dyDescent="0.25">
      <c r="C13526" s="17"/>
    </row>
    <row r="13527" spans="3:3" x14ac:dyDescent="0.25">
      <c r="C13527" s="17"/>
    </row>
    <row r="13528" spans="3:3" x14ac:dyDescent="0.25">
      <c r="C13528" s="17"/>
    </row>
    <row r="13529" spans="3:3" x14ac:dyDescent="0.25">
      <c r="C13529" s="17"/>
    </row>
    <row r="13530" spans="3:3" x14ac:dyDescent="0.25">
      <c r="C13530" s="17"/>
    </row>
    <row r="13531" spans="3:3" x14ac:dyDescent="0.25">
      <c r="C13531" s="17"/>
    </row>
    <row r="13532" spans="3:3" x14ac:dyDescent="0.25">
      <c r="C13532" s="17"/>
    </row>
    <row r="13533" spans="3:3" x14ac:dyDescent="0.25">
      <c r="C13533" s="17"/>
    </row>
    <row r="13534" spans="3:3" x14ac:dyDescent="0.25">
      <c r="C13534" s="17"/>
    </row>
    <row r="13535" spans="3:3" x14ac:dyDescent="0.25">
      <c r="C13535" s="17"/>
    </row>
    <row r="13536" spans="3:3" x14ac:dyDescent="0.25">
      <c r="C13536" s="17"/>
    </row>
    <row r="13537" spans="3:3" x14ac:dyDescent="0.25">
      <c r="C13537" s="17"/>
    </row>
    <row r="13538" spans="3:3" x14ac:dyDescent="0.25">
      <c r="C13538" s="17"/>
    </row>
    <row r="13539" spans="3:3" x14ac:dyDescent="0.25">
      <c r="C13539" s="17"/>
    </row>
    <row r="13540" spans="3:3" x14ac:dyDescent="0.25">
      <c r="C13540" s="17"/>
    </row>
    <row r="13541" spans="3:3" x14ac:dyDescent="0.25">
      <c r="C13541" s="17"/>
    </row>
    <row r="13542" spans="3:3" x14ac:dyDescent="0.25">
      <c r="C13542" s="17"/>
    </row>
    <row r="13543" spans="3:3" x14ac:dyDescent="0.25">
      <c r="C13543" s="17"/>
    </row>
    <row r="13544" spans="3:3" x14ac:dyDescent="0.25">
      <c r="C13544" s="17"/>
    </row>
    <row r="13545" spans="3:3" x14ac:dyDescent="0.25">
      <c r="C13545" s="17"/>
    </row>
    <row r="13546" spans="3:3" x14ac:dyDescent="0.25">
      <c r="C13546" s="17"/>
    </row>
    <row r="13547" spans="3:3" x14ac:dyDescent="0.25">
      <c r="C13547" s="17"/>
    </row>
    <row r="13548" spans="3:3" x14ac:dyDescent="0.25">
      <c r="C13548" s="17"/>
    </row>
    <row r="13549" spans="3:3" x14ac:dyDescent="0.25">
      <c r="C13549" s="17"/>
    </row>
    <row r="13550" spans="3:3" x14ac:dyDescent="0.25">
      <c r="C13550" s="17"/>
    </row>
    <row r="13551" spans="3:3" x14ac:dyDescent="0.25">
      <c r="C13551" s="17"/>
    </row>
    <row r="13552" spans="3:3" x14ac:dyDescent="0.25">
      <c r="C13552" s="17"/>
    </row>
    <row r="13553" spans="3:3" x14ac:dyDescent="0.25">
      <c r="C13553" s="17"/>
    </row>
    <row r="13554" spans="3:3" x14ac:dyDescent="0.25">
      <c r="C13554" s="17"/>
    </row>
    <row r="13555" spans="3:3" x14ac:dyDescent="0.25">
      <c r="C13555" s="17"/>
    </row>
    <row r="13556" spans="3:3" x14ac:dyDescent="0.25">
      <c r="C13556" s="17"/>
    </row>
    <row r="13557" spans="3:3" x14ac:dyDescent="0.25">
      <c r="C13557" s="17"/>
    </row>
    <row r="13558" spans="3:3" x14ac:dyDescent="0.25">
      <c r="C13558" s="17"/>
    </row>
    <row r="13559" spans="3:3" x14ac:dyDescent="0.25">
      <c r="C13559" s="17"/>
    </row>
    <row r="13560" spans="3:3" x14ac:dyDescent="0.25">
      <c r="C13560" s="17"/>
    </row>
    <row r="13561" spans="3:3" x14ac:dyDescent="0.25">
      <c r="C13561" s="17"/>
    </row>
    <row r="13562" spans="3:3" x14ac:dyDescent="0.25">
      <c r="C13562" s="17"/>
    </row>
    <row r="13563" spans="3:3" x14ac:dyDescent="0.25">
      <c r="C13563" s="17"/>
    </row>
    <row r="13564" spans="3:3" x14ac:dyDescent="0.25">
      <c r="C13564" s="17"/>
    </row>
    <row r="13565" spans="3:3" x14ac:dyDescent="0.25">
      <c r="C13565" s="17"/>
    </row>
    <row r="13566" spans="3:3" x14ac:dyDescent="0.25">
      <c r="C13566" s="17"/>
    </row>
    <row r="13567" spans="3:3" x14ac:dyDescent="0.25">
      <c r="C13567" s="17"/>
    </row>
    <row r="13568" spans="3:3" x14ac:dyDescent="0.25">
      <c r="C13568" s="17"/>
    </row>
    <row r="13569" spans="3:3" x14ac:dyDescent="0.25">
      <c r="C13569" s="17"/>
    </row>
    <row r="13570" spans="3:3" x14ac:dyDescent="0.25">
      <c r="C13570" s="17"/>
    </row>
    <row r="13571" spans="3:3" x14ac:dyDescent="0.25">
      <c r="C13571" s="17"/>
    </row>
    <row r="13572" spans="3:3" x14ac:dyDescent="0.25">
      <c r="C13572" s="17"/>
    </row>
    <row r="13573" spans="3:3" x14ac:dyDescent="0.25">
      <c r="C13573" s="17"/>
    </row>
    <row r="13574" spans="3:3" x14ac:dyDescent="0.25">
      <c r="C13574" s="17"/>
    </row>
    <row r="13575" spans="3:3" x14ac:dyDescent="0.25">
      <c r="C13575" s="17"/>
    </row>
    <row r="13576" spans="3:3" x14ac:dyDescent="0.25">
      <c r="C13576" s="17"/>
    </row>
    <row r="13577" spans="3:3" x14ac:dyDescent="0.25">
      <c r="C13577" s="17"/>
    </row>
    <row r="13578" spans="3:3" x14ac:dyDescent="0.25">
      <c r="C13578" s="17"/>
    </row>
    <row r="13579" spans="3:3" x14ac:dyDescent="0.25">
      <c r="C13579" s="17"/>
    </row>
    <row r="13580" spans="3:3" x14ac:dyDescent="0.25">
      <c r="C13580" s="17"/>
    </row>
    <row r="13581" spans="3:3" x14ac:dyDescent="0.25">
      <c r="C13581" s="17"/>
    </row>
    <row r="13582" spans="3:3" x14ac:dyDescent="0.25">
      <c r="C13582" s="17"/>
    </row>
    <row r="13583" spans="3:3" x14ac:dyDescent="0.25">
      <c r="C13583" s="17"/>
    </row>
    <row r="13584" spans="3:3" x14ac:dyDescent="0.25">
      <c r="C13584" s="17"/>
    </row>
    <row r="13585" spans="3:3" x14ac:dyDescent="0.25">
      <c r="C13585" s="17"/>
    </row>
    <row r="13586" spans="3:3" x14ac:dyDescent="0.25">
      <c r="C13586" s="17"/>
    </row>
    <row r="13587" spans="3:3" x14ac:dyDescent="0.25">
      <c r="C13587" s="17"/>
    </row>
    <row r="13588" spans="3:3" x14ac:dyDescent="0.25">
      <c r="C13588" s="17"/>
    </row>
    <row r="13589" spans="3:3" x14ac:dyDescent="0.25">
      <c r="C13589" s="17"/>
    </row>
    <row r="13590" spans="3:3" x14ac:dyDescent="0.25">
      <c r="C13590" s="17"/>
    </row>
    <row r="13591" spans="3:3" x14ac:dyDescent="0.25">
      <c r="C13591" s="17"/>
    </row>
    <row r="13592" spans="3:3" x14ac:dyDescent="0.25">
      <c r="C13592" s="17"/>
    </row>
    <row r="13593" spans="3:3" x14ac:dyDescent="0.25">
      <c r="C13593" s="17"/>
    </row>
    <row r="13594" spans="3:3" x14ac:dyDescent="0.25">
      <c r="C13594" s="17"/>
    </row>
    <row r="13595" spans="3:3" x14ac:dyDescent="0.25">
      <c r="C13595" s="17"/>
    </row>
    <row r="13596" spans="3:3" x14ac:dyDescent="0.25">
      <c r="C13596" s="17"/>
    </row>
    <row r="13597" spans="3:3" x14ac:dyDescent="0.25">
      <c r="C13597" s="17"/>
    </row>
    <row r="13598" spans="3:3" x14ac:dyDescent="0.25">
      <c r="C13598" s="17"/>
    </row>
    <row r="13599" spans="3:3" x14ac:dyDescent="0.25">
      <c r="C13599" s="17"/>
    </row>
    <row r="13600" spans="3:3" x14ac:dyDescent="0.25">
      <c r="C13600" s="17"/>
    </row>
    <row r="13601" spans="3:3" x14ac:dyDescent="0.25">
      <c r="C13601" s="17"/>
    </row>
    <row r="13602" spans="3:3" x14ac:dyDescent="0.25">
      <c r="C13602" s="17"/>
    </row>
    <row r="13603" spans="3:3" x14ac:dyDescent="0.25">
      <c r="C13603" s="17"/>
    </row>
    <row r="13604" spans="3:3" x14ac:dyDescent="0.25">
      <c r="C13604" s="17"/>
    </row>
    <row r="13605" spans="3:3" x14ac:dyDescent="0.25">
      <c r="C13605" s="17"/>
    </row>
    <row r="13606" spans="3:3" x14ac:dyDescent="0.25">
      <c r="C13606" s="17"/>
    </row>
    <row r="13607" spans="3:3" x14ac:dyDescent="0.25">
      <c r="C13607" s="17"/>
    </row>
    <row r="13608" spans="3:3" x14ac:dyDescent="0.25">
      <c r="C13608" s="17"/>
    </row>
    <row r="13609" spans="3:3" x14ac:dyDescent="0.25">
      <c r="C13609" s="17"/>
    </row>
    <row r="13610" spans="3:3" x14ac:dyDescent="0.25">
      <c r="C13610" s="17"/>
    </row>
    <row r="13611" spans="3:3" x14ac:dyDescent="0.25">
      <c r="C13611" s="17"/>
    </row>
    <row r="13612" spans="3:3" x14ac:dyDescent="0.25">
      <c r="C13612" s="17"/>
    </row>
    <row r="13613" spans="3:3" x14ac:dyDescent="0.25">
      <c r="C13613" s="17"/>
    </row>
    <row r="13614" spans="3:3" x14ac:dyDescent="0.25">
      <c r="C13614" s="17"/>
    </row>
    <row r="13615" spans="3:3" x14ac:dyDescent="0.25">
      <c r="C13615" s="17"/>
    </row>
    <row r="13616" spans="3:3" x14ac:dyDescent="0.25">
      <c r="C13616" s="17"/>
    </row>
    <row r="13617" spans="3:3" x14ac:dyDescent="0.25">
      <c r="C13617" s="17"/>
    </row>
    <row r="13618" spans="3:3" x14ac:dyDescent="0.25">
      <c r="C13618" s="17"/>
    </row>
    <row r="13619" spans="3:3" x14ac:dyDescent="0.25">
      <c r="C13619" s="17"/>
    </row>
    <row r="13620" spans="3:3" x14ac:dyDescent="0.25">
      <c r="C13620" s="17"/>
    </row>
    <row r="13621" spans="3:3" x14ac:dyDescent="0.25">
      <c r="C13621" s="17"/>
    </row>
    <row r="13622" spans="3:3" x14ac:dyDescent="0.25">
      <c r="C13622" s="17"/>
    </row>
    <row r="13623" spans="3:3" x14ac:dyDescent="0.25">
      <c r="C13623" s="17"/>
    </row>
    <row r="13624" spans="3:3" x14ac:dyDescent="0.25">
      <c r="C13624" s="17"/>
    </row>
    <row r="13625" spans="3:3" x14ac:dyDescent="0.25">
      <c r="C13625" s="17"/>
    </row>
    <row r="13626" spans="3:3" x14ac:dyDescent="0.25">
      <c r="C13626" s="17"/>
    </row>
    <row r="13627" spans="3:3" x14ac:dyDescent="0.25">
      <c r="C13627" s="17"/>
    </row>
    <row r="13628" spans="3:3" x14ac:dyDescent="0.25">
      <c r="C13628" s="17"/>
    </row>
    <row r="13629" spans="3:3" x14ac:dyDescent="0.25">
      <c r="C13629" s="17"/>
    </row>
    <row r="13630" spans="3:3" x14ac:dyDescent="0.25">
      <c r="C13630" s="17"/>
    </row>
    <row r="13631" spans="3:3" x14ac:dyDescent="0.25">
      <c r="C13631" s="17"/>
    </row>
    <row r="13632" spans="3:3" x14ac:dyDescent="0.25">
      <c r="C13632" s="17"/>
    </row>
    <row r="13633" spans="3:3" x14ac:dyDescent="0.25">
      <c r="C13633" s="17"/>
    </row>
    <row r="13634" spans="3:3" x14ac:dyDescent="0.25">
      <c r="C13634" s="17"/>
    </row>
    <row r="13635" spans="3:3" x14ac:dyDescent="0.25">
      <c r="C13635" s="17"/>
    </row>
    <row r="13636" spans="3:3" x14ac:dyDescent="0.25">
      <c r="C13636" s="17"/>
    </row>
    <row r="13637" spans="3:3" x14ac:dyDescent="0.25">
      <c r="C13637" s="17"/>
    </row>
    <row r="13638" spans="3:3" x14ac:dyDescent="0.25">
      <c r="C13638" s="17"/>
    </row>
    <row r="13639" spans="3:3" x14ac:dyDescent="0.25">
      <c r="C13639" s="17"/>
    </row>
    <row r="13640" spans="3:3" x14ac:dyDescent="0.25">
      <c r="C13640" s="17"/>
    </row>
    <row r="13641" spans="3:3" x14ac:dyDescent="0.25">
      <c r="C13641" s="17"/>
    </row>
    <row r="13642" spans="3:3" x14ac:dyDescent="0.25">
      <c r="C13642" s="17"/>
    </row>
    <row r="13643" spans="3:3" x14ac:dyDescent="0.25">
      <c r="C13643" s="17"/>
    </row>
    <row r="13644" spans="3:3" x14ac:dyDescent="0.25">
      <c r="C13644" s="17"/>
    </row>
    <row r="13645" spans="3:3" x14ac:dyDescent="0.25">
      <c r="C13645" s="17"/>
    </row>
    <row r="13646" spans="3:3" x14ac:dyDescent="0.25">
      <c r="C13646" s="17"/>
    </row>
    <row r="13647" spans="3:3" x14ac:dyDescent="0.25">
      <c r="C13647" s="17"/>
    </row>
    <row r="13648" spans="3:3" x14ac:dyDescent="0.25">
      <c r="C13648" s="17"/>
    </row>
    <row r="13649" spans="3:3" x14ac:dyDescent="0.25">
      <c r="C13649" s="17"/>
    </row>
    <row r="13650" spans="3:3" x14ac:dyDescent="0.25">
      <c r="C13650" s="17"/>
    </row>
    <row r="13651" spans="3:3" x14ac:dyDescent="0.25">
      <c r="C13651" s="17"/>
    </row>
    <row r="13652" spans="3:3" x14ac:dyDescent="0.25">
      <c r="C13652" s="17"/>
    </row>
    <row r="13653" spans="3:3" x14ac:dyDescent="0.25">
      <c r="C13653" s="17"/>
    </row>
    <row r="13654" spans="3:3" x14ac:dyDescent="0.25">
      <c r="C13654" s="17"/>
    </row>
    <row r="13655" spans="3:3" x14ac:dyDescent="0.25">
      <c r="C13655" s="17"/>
    </row>
    <row r="13656" spans="3:3" x14ac:dyDescent="0.25">
      <c r="C13656" s="17"/>
    </row>
    <row r="13657" spans="3:3" x14ac:dyDescent="0.25">
      <c r="C13657" s="17"/>
    </row>
    <row r="13658" spans="3:3" x14ac:dyDescent="0.25">
      <c r="C13658" s="17"/>
    </row>
    <row r="13659" spans="3:3" x14ac:dyDescent="0.25">
      <c r="C13659" s="17"/>
    </row>
    <row r="13660" spans="3:3" x14ac:dyDescent="0.25">
      <c r="C13660" s="17"/>
    </row>
    <row r="13661" spans="3:3" x14ac:dyDescent="0.25">
      <c r="C13661" s="17"/>
    </row>
    <row r="13662" spans="3:3" x14ac:dyDescent="0.25">
      <c r="C13662" s="17"/>
    </row>
    <row r="13663" spans="3:3" x14ac:dyDescent="0.25">
      <c r="C13663" s="17"/>
    </row>
    <row r="13664" spans="3:3" x14ac:dyDescent="0.25">
      <c r="C13664" s="17"/>
    </row>
    <row r="13665" spans="3:3" x14ac:dyDescent="0.25">
      <c r="C13665" s="17"/>
    </row>
    <row r="13666" spans="3:3" x14ac:dyDescent="0.25">
      <c r="C13666" s="17"/>
    </row>
    <row r="13667" spans="3:3" x14ac:dyDescent="0.25">
      <c r="C13667" s="17"/>
    </row>
    <row r="13668" spans="3:3" x14ac:dyDescent="0.25">
      <c r="C13668" s="17"/>
    </row>
    <row r="13669" spans="3:3" x14ac:dyDescent="0.25">
      <c r="C13669" s="17"/>
    </row>
    <row r="13670" spans="3:3" x14ac:dyDescent="0.25">
      <c r="C13670" s="17"/>
    </row>
    <row r="13671" spans="3:3" x14ac:dyDescent="0.25">
      <c r="C13671" s="17"/>
    </row>
    <row r="13672" spans="3:3" x14ac:dyDescent="0.25">
      <c r="C13672" s="17"/>
    </row>
    <row r="13673" spans="3:3" x14ac:dyDescent="0.25">
      <c r="C13673" s="17"/>
    </row>
    <row r="13674" spans="3:3" x14ac:dyDescent="0.25">
      <c r="C13674" s="17"/>
    </row>
    <row r="13675" spans="3:3" x14ac:dyDescent="0.25">
      <c r="C13675" s="17"/>
    </row>
    <row r="13676" spans="3:3" x14ac:dyDescent="0.25">
      <c r="C13676" s="17"/>
    </row>
    <row r="13677" spans="3:3" x14ac:dyDescent="0.25">
      <c r="C13677" s="17"/>
    </row>
    <row r="13678" spans="3:3" x14ac:dyDescent="0.25">
      <c r="C13678" s="17"/>
    </row>
    <row r="13679" spans="3:3" x14ac:dyDescent="0.25">
      <c r="C13679" s="17"/>
    </row>
    <row r="13680" spans="3:3" x14ac:dyDescent="0.25">
      <c r="C13680" s="17"/>
    </row>
    <row r="13681" spans="3:3" x14ac:dyDescent="0.25">
      <c r="C13681" s="17"/>
    </row>
    <row r="13682" spans="3:3" x14ac:dyDescent="0.25">
      <c r="C13682" s="17"/>
    </row>
    <row r="13683" spans="3:3" x14ac:dyDescent="0.25">
      <c r="C13683" s="17"/>
    </row>
    <row r="13684" spans="3:3" x14ac:dyDescent="0.25">
      <c r="C13684" s="17"/>
    </row>
    <row r="13685" spans="3:3" x14ac:dyDescent="0.25">
      <c r="C13685" s="17"/>
    </row>
    <row r="13686" spans="3:3" x14ac:dyDescent="0.25">
      <c r="C13686" s="17"/>
    </row>
    <row r="13687" spans="3:3" x14ac:dyDescent="0.25">
      <c r="C13687" s="17"/>
    </row>
    <row r="13688" spans="3:3" x14ac:dyDescent="0.25">
      <c r="C13688" s="17"/>
    </row>
    <row r="13689" spans="3:3" x14ac:dyDescent="0.25">
      <c r="C13689" s="17"/>
    </row>
    <row r="13690" spans="3:3" x14ac:dyDescent="0.25">
      <c r="C13690" s="17"/>
    </row>
    <row r="13691" spans="3:3" x14ac:dyDescent="0.25">
      <c r="C13691" s="17"/>
    </row>
    <row r="13692" spans="3:3" x14ac:dyDescent="0.25">
      <c r="C13692" s="17"/>
    </row>
    <row r="13693" spans="3:3" x14ac:dyDescent="0.25">
      <c r="C13693" s="17"/>
    </row>
    <row r="13694" spans="3:3" x14ac:dyDescent="0.25">
      <c r="C13694" s="17"/>
    </row>
    <row r="13695" spans="3:3" x14ac:dyDescent="0.25">
      <c r="C13695" s="17"/>
    </row>
    <row r="13696" spans="3:3" x14ac:dyDescent="0.25">
      <c r="C13696" s="17"/>
    </row>
    <row r="13697" spans="3:3" x14ac:dyDescent="0.25">
      <c r="C13697" s="17"/>
    </row>
    <row r="13698" spans="3:3" x14ac:dyDescent="0.25">
      <c r="C13698" s="17"/>
    </row>
    <row r="13699" spans="3:3" x14ac:dyDescent="0.25">
      <c r="C13699" s="17"/>
    </row>
    <row r="13700" spans="3:3" x14ac:dyDescent="0.25">
      <c r="C13700" s="17"/>
    </row>
    <row r="13701" spans="3:3" x14ac:dyDescent="0.25">
      <c r="C13701" s="17"/>
    </row>
    <row r="13702" spans="3:3" x14ac:dyDescent="0.25">
      <c r="C13702" s="17"/>
    </row>
    <row r="13703" spans="3:3" x14ac:dyDescent="0.25">
      <c r="C13703" s="17"/>
    </row>
    <row r="13704" spans="3:3" x14ac:dyDescent="0.25">
      <c r="C13704" s="17"/>
    </row>
    <row r="13705" spans="3:3" x14ac:dyDescent="0.25">
      <c r="C13705" s="17"/>
    </row>
    <row r="13706" spans="3:3" x14ac:dyDescent="0.25">
      <c r="C13706" s="17"/>
    </row>
    <row r="13707" spans="3:3" x14ac:dyDescent="0.25">
      <c r="C13707" s="17"/>
    </row>
    <row r="13708" spans="3:3" x14ac:dyDescent="0.25">
      <c r="C13708" s="17"/>
    </row>
    <row r="13709" spans="3:3" x14ac:dyDescent="0.25">
      <c r="C13709" s="17"/>
    </row>
    <row r="13710" spans="3:3" x14ac:dyDescent="0.25">
      <c r="C13710" s="17"/>
    </row>
    <row r="13711" spans="3:3" x14ac:dyDescent="0.25">
      <c r="C13711" s="17"/>
    </row>
    <row r="13712" spans="3:3" x14ac:dyDescent="0.25">
      <c r="C13712" s="17"/>
    </row>
    <row r="13713" spans="3:3" x14ac:dyDescent="0.25">
      <c r="C13713" s="17"/>
    </row>
    <row r="13714" spans="3:3" x14ac:dyDescent="0.25">
      <c r="C13714" s="17"/>
    </row>
    <row r="13715" spans="3:3" x14ac:dyDescent="0.25">
      <c r="C13715" s="17"/>
    </row>
    <row r="13716" spans="3:3" x14ac:dyDescent="0.25">
      <c r="C13716" s="17"/>
    </row>
    <row r="13717" spans="3:3" x14ac:dyDescent="0.25">
      <c r="C13717" s="17"/>
    </row>
    <row r="13718" spans="3:3" x14ac:dyDescent="0.25">
      <c r="C13718" s="17"/>
    </row>
    <row r="13719" spans="3:3" x14ac:dyDescent="0.25">
      <c r="C13719" s="17"/>
    </row>
    <row r="13720" spans="3:3" x14ac:dyDescent="0.25">
      <c r="C13720" s="17"/>
    </row>
    <row r="13721" spans="3:3" x14ac:dyDescent="0.25">
      <c r="C13721" s="17"/>
    </row>
    <row r="13722" spans="3:3" x14ac:dyDescent="0.25">
      <c r="C13722" s="17"/>
    </row>
    <row r="13723" spans="3:3" x14ac:dyDescent="0.25">
      <c r="C13723" s="17"/>
    </row>
    <row r="13724" spans="3:3" x14ac:dyDescent="0.25">
      <c r="C13724" s="17"/>
    </row>
    <row r="13725" spans="3:3" x14ac:dyDescent="0.25">
      <c r="C13725" s="17"/>
    </row>
    <row r="13726" spans="3:3" x14ac:dyDescent="0.25">
      <c r="C13726" s="17"/>
    </row>
    <row r="13727" spans="3:3" x14ac:dyDescent="0.25">
      <c r="C13727" s="17"/>
    </row>
    <row r="13728" spans="3:3" x14ac:dyDescent="0.25">
      <c r="C13728" s="17"/>
    </row>
    <row r="13729" spans="3:3" x14ac:dyDescent="0.25">
      <c r="C13729" s="17"/>
    </row>
    <row r="13730" spans="3:3" x14ac:dyDescent="0.25">
      <c r="C13730" s="17"/>
    </row>
    <row r="13731" spans="3:3" x14ac:dyDescent="0.25">
      <c r="C13731" s="17"/>
    </row>
    <row r="13732" spans="3:3" x14ac:dyDescent="0.25">
      <c r="C13732" s="17"/>
    </row>
    <row r="13733" spans="3:3" x14ac:dyDescent="0.25">
      <c r="C13733" s="17"/>
    </row>
    <row r="13734" spans="3:3" x14ac:dyDescent="0.25">
      <c r="C13734" s="17"/>
    </row>
    <row r="13735" spans="3:3" x14ac:dyDescent="0.25">
      <c r="C13735" s="17"/>
    </row>
    <row r="13736" spans="3:3" x14ac:dyDescent="0.25">
      <c r="C13736" s="17"/>
    </row>
    <row r="13737" spans="3:3" x14ac:dyDescent="0.25">
      <c r="C13737" s="17"/>
    </row>
    <row r="13738" spans="3:3" x14ac:dyDescent="0.25">
      <c r="C13738" s="17"/>
    </row>
    <row r="13739" spans="3:3" x14ac:dyDescent="0.25">
      <c r="C13739" s="17"/>
    </row>
    <row r="13740" spans="3:3" x14ac:dyDescent="0.25">
      <c r="C13740" s="17"/>
    </row>
    <row r="13741" spans="3:3" x14ac:dyDescent="0.25">
      <c r="C13741" s="17"/>
    </row>
    <row r="13742" spans="3:3" x14ac:dyDescent="0.25">
      <c r="C13742" s="17"/>
    </row>
    <row r="13743" spans="3:3" x14ac:dyDescent="0.25">
      <c r="C13743" s="17"/>
    </row>
    <row r="13744" spans="3:3" x14ac:dyDescent="0.25">
      <c r="C13744" s="17"/>
    </row>
    <row r="13745" spans="3:3" x14ac:dyDescent="0.25">
      <c r="C13745" s="17"/>
    </row>
    <row r="13746" spans="3:3" x14ac:dyDescent="0.25">
      <c r="C13746" s="17"/>
    </row>
    <row r="13747" spans="3:3" x14ac:dyDescent="0.25">
      <c r="C13747" s="17"/>
    </row>
    <row r="13748" spans="3:3" x14ac:dyDescent="0.25">
      <c r="C13748" s="17"/>
    </row>
    <row r="13749" spans="3:3" x14ac:dyDescent="0.25">
      <c r="C13749" s="17"/>
    </row>
    <row r="13750" spans="3:3" x14ac:dyDescent="0.25">
      <c r="C13750" s="17"/>
    </row>
    <row r="13751" spans="3:3" x14ac:dyDescent="0.25">
      <c r="C13751" s="17"/>
    </row>
    <row r="13752" spans="3:3" x14ac:dyDescent="0.25">
      <c r="C13752" s="17"/>
    </row>
    <row r="13753" spans="3:3" x14ac:dyDescent="0.25">
      <c r="C13753" s="17"/>
    </row>
    <row r="13754" spans="3:3" x14ac:dyDescent="0.25">
      <c r="C13754" s="17"/>
    </row>
    <row r="13755" spans="3:3" x14ac:dyDescent="0.25">
      <c r="C13755" s="17"/>
    </row>
    <row r="13756" spans="3:3" x14ac:dyDescent="0.25">
      <c r="C13756" s="17"/>
    </row>
    <row r="13757" spans="3:3" x14ac:dyDescent="0.25">
      <c r="C13757" s="17"/>
    </row>
    <row r="13758" spans="3:3" x14ac:dyDescent="0.25">
      <c r="C13758" s="17"/>
    </row>
    <row r="13759" spans="3:3" x14ac:dyDescent="0.25">
      <c r="C13759" s="17"/>
    </row>
    <row r="13760" spans="3:3" x14ac:dyDescent="0.25">
      <c r="C13760" s="17"/>
    </row>
    <row r="13761" spans="3:3" x14ac:dyDescent="0.25">
      <c r="C13761" s="17"/>
    </row>
    <row r="13762" spans="3:3" x14ac:dyDescent="0.25">
      <c r="C13762" s="17"/>
    </row>
    <row r="13763" spans="3:3" x14ac:dyDescent="0.25">
      <c r="C13763" s="17"/>
    </row>
    <row r="13764" spans="3:3" x14ac:dyDescent="0.25">
      <c r="C13764" s="17"/>
    </row>
    <row r="13765" spans="3:3" x14ac:dyDescent="0.25">
      <c r="C13765" s="17"/>
    </row>
    <row r="13766" spans="3:3" x14ac:dyDescent="0.25">
      <c r="C13766" s="17"/>
    </row>
    <row r="13767" spans="3:3" x14ac:dyDescent="0.25">
      <c r="C13767" s="17"/>
    </row>
    <row r="13768" spans="3:3" x14ac:dyDescent="0.25">
      <c r="C13768" s="17"/>
    </row>
    <row r="13769" spans="3:3" x14ac:dyDescent="0.25">
      <c r="C13769" s="17"/>
    </row>
    <row r="13770" spans="3:3" x14ac:dyDescent="0.25">
      <c r="C13770" s="17"/>
    </row>
    <row r="13771" spans="3:3" x14ac:dyDescent="0.25">
      <c r="C13771" s="17"/>
    </row>
    <row r="13772" spans="3:3" x14ac:dyDescent="0.25">
      <c r="C13772" s="17"/>
    </row>
    <row r="13773" spans="3:3" x14ac:dyDescent="0.25">
      <c r="C13773" s="17"/>
    </row>
    <row r="13774" spans="3:3" x14ac:dyDescent="0.25">
      <c r="C13774" s="17"/>
    </row>
    <row r="13775" spans="3:3" x14ac:dyDescent="0.25">
      <c r="C13775" s="17"/>
    </row>
    <row r="13776" spans="3:3" x14ac:dyDescent="0.25">
      <c r="C13776" s="17"/>
    </row>
    <row r="13777" spans="3:3" x14ac:dyDescent="0.25">
      <c r="C13777" s="17"/>
    </row>
    <row r="13778" spans="3:3" x14ac:dyDescent="0.25">
      <c r="C13778" s="17"/>
    </row>
    <row r="13779" spans="3:3" x14ac:dyDescent="0.25">
      <c r="C13779" s="17"/>
    </row>
    <row r="13780" spans="3:3" x14ac:dyDescent="0.25">
      <c r="C13780" s="17"/>
    </row>
    <row r="13781" spans="3:3" x14ac:dyDescent="0.25">
      <c r="C13781" s="17"/>
    </row>
    <row r="13782" spans="3:3" x14ac:dyDescent="0.25">
      <c r="C13782" s="17"/>
    </row>
    <row r="13783" spans="3:3" x14ac:dyDescent="0.25">
      <c r="C13783" s="17"/>
    </row>
    <row r="13784" spans="3:3" x14ac:dyDescent="0.25">
      <c r="C13784" s="17"/>
    </row>
    <row r="13785" spans="3:3" x14ac:dyDescent="0.25">
      <c r="C13785" s="17"/>
    </row>
    <row r="13786" spans="3:3" x14ac:dyDescent="0.25">
      <c r="C13786" s="17"/>
    </row>
    <row r="13787" spans="3:3" x14ac:dyDescent="0.25">
      <c r="C13787" s="17"/>
    </row>
    <row r="13788" spans="3:3" x14ac:dyDescent="0.25">
      <c r="C13788" s="17"/>
    </row>
    <row r="13789" spans="3:3" x14ac:dyDescent="0.25">
      <c r="C13789" s="17"/>
    </row>
    <row r="13790" spans="3:3" x14ac:dyDescent="0.25">
      <c r="C13790" s="17"/>
    </row>
    <row r="13791" spans="3:3" x14ac:dyDescent="0.25">
      <c r="C13791" s="17"/>
    </row>
    <row r="13792" spans="3:3" x14ac:dyDescent="0.25">
      <c r="C13792" s="17"/>
    </row>
    <row r="13793" spans="3:3" x14ac:dyDescent="0.25">
      <c r="C13793" s="17"/>
    </row>
    <row r="13794" spans="3:3" x14ac:dyDescent="0.25">
      <c r="C13794" s="17"/>
    </row>
    <row r="13795" spans="3:3" x14ac:dyDescent="0.25">
      <c r="C13795" s="17"/>
    </row>
    <row r="13796" spans="3:3" x14ac:dyDescent="0.25">
      <c r="C13796" s="17"/>
    </row>
    <row r="13797" spans="3:3" x14ac:dyDescent="0.25">
      <c r="C13797" s="17"/>
    </row>
    <row r="13798" spans="3:3" x14ac:dyDescent="0.25">
      <c r="C13798" s="17"/>
    </row>
    <row r="13799" spans="3:3" x14ac:dyDescent="0.25">
      <c r="C13799" s="17"/>
    </row>
    <row r="13800" spans="3:3" x14ac:dyDescent="0.25">
      <c r="C13800" s="17"/>
    </row>
    <row r="13801" spans="3:3" x14ac:dyDescent="0.25">
      <c r="C13801" s="17"/>
    </row>
    <row r="13802" spans="3:3" x14ac:dyDescent="0.25">
      <c r="C13802" s="17"/>
    </row>
    <row r="13803" spans="3:3" x14ac:dyDescent="0.25">
      <c r="C13803" s="17"/>
    </row>
    <row r="13804" spans="3:3" x14ac:dyDescent="0.25">
      <c r="C13804" s="17"/>
    </row>
    <row r="13805" spans="3:3" x14ac:dyDescent="0.25">
      <c r="C13805" s="17"/>
    </row>
    <row r="13806" spans="3:3" x14ac:dyDescent="0.25">
      <c r="C13806" s="17"/>
    </row>
    <row r="13807" spans="3:3" x14ac:dyDescent="0.25">
      <c r="C13807" s="17"/>
    </row>
    <row r="13808" spans="3:3" x14ac:dyDescent="0.25">
      <c r="C13808" s="17"/>
    </row>
    <row r="13809" spans="3:3" x14ac:dyDescent="0.25">
      <c r="C13809" s="17"/>
    </row>
    <row r="13810" spans="3:3" x14ac:dyDescent="0.25">
      <c r="C13810" s="17"/>
    </row>
    <row r="13811" spans="3:3" x14ac:dyDescent="0.25">
      <c r="C13811" s="17"/>
    </row>
    <row r="13812" spans="3:3" x14ac:dyDescent="0.25">
      <c r="C13812" s="17"/>
    </row>
    <row r="13813" spans="3:3" x14ac:dyDescent="0.25">
      <c r="C13813" s="17"/>
    </row>
    <row r="13814" spans="3:3" x14ac:dyDescent="0.25">
      <c r="C13814" s="17"/>
    </row>
    <row r="13815" spans="3:3" x14ac:dyDescent="0.25">
      <c r="C13815" s="17"/>
    </row>
    <row r="13816" spans="3:3" x14ac:dyDescent="0.25">
      <c r="C13816" s="17"/>
    </row>
    <row r="13817" spans="3:3" x14ac:dyDescent="0.25">
      <c r="C13817" s="17"/>
    </row>
    <row r="13818" spans="3:3" x14ac:dyDescent="0.25">
      <c r="C13818" s="17"/>
    </row>
    <row r="13819" spans="3:3" x14ac:dyDescent="0.25">
      <c r="C13819" s="17"/>
    </row>
    <row r="13820" spans="3:3" x14ac:dyDescent="0.25">
      <c r="C13820" s="17"/>
    </row>
    <row r="13821" spans="3:3" x14ac:dyDescent="0.25">
      <c r="C13821" s="17"/>
    </row>
    <row r="13822" spans="3:3" x14ac:dyDescent="0.25">
      <c r="C13822" s="17"/>
    </row>
    <row r="13823" spans="3:3" x14ac:dyDescent="0.25">
      <c r="C13823" s="17"/>
    </row>
    <row r="13824" spans="3:3" x14ac:dyDescent="0.25">
      <c r="C13824" s="17"/>
    </row>
    <row r="13825" spans="3:3" x14ac:dyDescent="0.25">
      <c r="C13825" s="17"/>
    </row>
    <row r="13826" spans="3:3" x14ac:dyDescent="0.25">
      <c r="C13826" s="17"/>
    </row>
    <row r="13827" spans="3:3" x14ac:dyDescent="0.25">
      <c r="C13827" s="17"/>
    </row>
    <row r="13828" spans="3:3" x14ac:dyDescent="0.25">
      <c r="C13828" s="17"/>
    </row>
    <row r="13829" spans="3:3" x14ac:dyDescent="0.25">
      <c r="C13829" s="17"/>
    </row>
    <row r="13830" spans="3:3" x14ac:dyDescent="0.25">
      <c r="C13830" s="17"/>
    </row>
    <row r="13831" spans="3:3" x14ac:dyDescent="0.25">
      <c r="C13831" s="17"/>
    </row>
    <row r="13832" spans="3:3" x14ac:dyDescent="0.25">
      <c r="C13832" s="17"/>
    </row>
    <row r="13833" spans="3:3" x14ac:dyDescent="0.25">
      <c r="C13833" s="17"/>
    </row>
    <row r="13834" spans="3:3" x14ac:dyDescent="0.25">
      <c r="C13834" s="17"/>
    </row>
    <row r="13835" spans="3:3" x14ac:dyDescent="0.25">
      <c r="C13835" s="17"/>
    </row>
    <row r="13836" spans="3:3" x14ac:dyDescent="0.25">
      <c r="C13836" s="17"/>
    </row>
    <row r="13837" spans="3:3" x14ac:dyDescent="0.25">
      <c r="C13837" s="17"/>
    </row>
    <row r="13838" spans="3:3" x14ac:dyDescent="0.25">
      <c r="C13838" s="17"/>
    </row>
    <row r="13839" spans="3:3" x14ac:dyDescent="0.25">
      <c r="C13839" s="17"/>
    </row>
    <row r="13840" spans="3:3" x14ac:dyDescent="0.25">
      <c r="C13840" s="17"/>
    </row>
    <row r="13841" spans="3:3" x14ac:dyDescent="0.25">
      <c r="C13841" s="17"/>
    </row>
    <row r="13842" spans="3:3" x14ac:dyDescent="0.25">
      <c r="C13842" s="17"/>
    </row>
    <row r="13843" spans="3:3" x14ac:dyDescent="0.25">
      <c r="C13843" s="17"/>
    </row>
    <row r="13844" spans="3:3" x14ac:dyDescent="0.25">
      <c r="C13844" s="17"/>
    </row>
    <row r="13845" spans="3:3" x14ac:dyDescent="0.25">
      <c r="C13845" s="17"/>
    </row>
    <row r="13846" spans="3:3" x14ac:dyDescent="0.25">
      <c r="C13846" s="17"/>
    </row>
    <row r="13847" spans="3:3" x14ac:dyDescent="0.25">
      <c r="C13847" s="17"/>
    </row>
    <row r="13848" spans="3:3" x14ac:dyDescent="0.25">
      <c r="C13848" s="17"/>
    </row>
    <row r="13849" spans="3:3" x14ac:dyDescent="0.25">
      <c r="C13849" s="17"/>
    </row>
    <row r="13850" spans="3:3" x14ac:dyDescent="0.25">
      <c r="C13850" s="17"/>
    </row>
    <row r="13851" spans="3:3" x14ac:dyDescent="0.25">
      <c r="C13851" s="17"/>
    </row>
    <row r="13852" spans="3:3" x14ac:dyDescent="0.25">
      <c r="C13852" s="17"/>
    </row>
    <row r="13853" spans="3:3" x14ac:dyDescent="0.25">
      <c r="C13853" s="17"/>
    </row>
    <row r="13854" spans="3:3" x14ac:dyDescent="0.25">
      <c r="C13854" s="17"/>
    </row>
    <row r="13855" spans="3:3" x14ac:dyDescent="0.25">
      <c r="C13855" s="17"/>
    </row>
    <row r="13856" spans="3:3" x14ac:dyDescent="0.25">
      <c r="C13856" s="17"/>
    </row>
    <row r="13857" spans="3:3" x14ac:dyDescent="0.25">
      <c r="C13857" s="17"/>
    </row>
    <row r="13858" spans="3:3" x14ac:dyDescent="0.25">
      <c r="C13858" s="17"/>
    </row>
    <row r="13859" spans="3:3" x14ac:dyDescent="0.25">
      <c r="C13859" s="17"/>
    </row>
    <row r="13860" spans="3:3" x14ac:dyDescent="0.25">
      <c r="C13860" s="17"/>
    </row>
    <row r="13861" spans="3:3" x14ac:dyDescent="0.25">
      <c r="C13861" s="17"/>
    </row>
    <row r="13862" spans="3:3" x14ac:dyDescent="0.25">
      <c r="C13862" s="17"/>
    </row>
    <row r="13863" spans="3:3" x14ac:dyDescent="0.25">
      <c r="C13863" s="17"/>
    </row>
    <row r="13864" spans="3:3" x14ac:dyDescent="0.25">
      <c r="C13864" s="17"/>
    </row>
    <row r="13865" spans="3:3" x14ac:dyDescent="0.25">
      <c r="C13865" s="17"/>
    </row>
    <row r="13866" spans="3:3" x14ac:dyDescent="0.25">
      <c r="C13866" s="17"/>
    </row>
    <row r="13867" spans="3:3" x14ac:dyDescent="0.25">
      <c r="C13867" s="17"/>
    </row>
    <row r="13868" spans="3:3" x14ac:dyDescent="0.25">
      <c r="C13868" s="17"/>
    </row>
    <row r="13869" spans="3:3" x14ac:dyDescent="0.25">
      <c r="C13869" s="17"/>
    </row>
    <row r="13870" spans="3:3" x14ac:dyDescent="0.25">
      <c r="C13870" s="17"/>
    </row>
    <row r="13871" spans="3:3" x14ac:dyDescent="0.25">
      <c r="C13871" s="17"/>
    </row>
    <row r="13872" spans="3:3" x14ac:dyDescent="0.25">
      <c r="C13872" s="17"/>
    </row>
    <row r="13873" spans="3:3" x14ac:dyDescent="0.25">
      <c r="C13873" s="17"/>
    </row>
    <row r="13874" spans="3:3" x14ac:dyDescent="0.25">
      <c r="C13874" s="17"/>
    </row>
    <row r="13875" spans="3:3" x14ac:dyDescent="0.25">
      <c r="C13875" s="17"/>
    </row>
    <row r="13876" spans="3:3" x14ac:dyDescent="0.25">
      <c r="C13876" s="17"/>
    </row>
    <row r="13877" spans="3:3" x14ac:dyDescent="0.25">
      <c r="C13877" s="17"/>
    </row>
    <row r="13878" spans="3:3" x14ac:dyDescent="0.25">
      <c r="C13878" s="17"/>
    </row>
    <row r="13879" spans="3:3" x14ac:dyDescent="0.25">
      <c r="C13879" s="17"/>
    </row>
    <row r="13880" spans="3:3" x14ac:dyDescent="0.25">
      <c r="C13880" s="17"/>
    </row>
    <row r="13881" spans="3:3" x14ac:dyDescent="0.25">
      <c r="C13881" s="17"/>
    </row>
    <row r="13882" spans="3:3" x14ac:dyDescent="0.25">
      <c r="C13882" s="17"/>
    </row>
    <row r="13883" spans="3:3" x14ac:dyDescent="0.25">
      <c r="C13883" s="17"/>
    </row>
    <row r="13884" spans="3:3" x14ac:dyDescent="0.25">
      <c r="C13884" s="17"/>
    </row>
    <row r="13885" spans="3:3" x14ac:dyDescent="0.25">
      <c r="C13885" s="17"/>
    </row>
    <row r="13886" spans="3:3" x14ac:dyDescent="0.25">
      <c r="C13886" s="17"/>
    </row>
    <row r="13887" spans="3:3" x14ac:dyDescent="0.25">
      <c r="C13887" s="17"/>
    </row>
    <row r="13888" spans="3:3" x14ac:dyDescent="0.25">
      <c r="C13888" s="17"/>
    </row>
    <row r="13889" spans="3:3" x14ac:dyDescent="0.25">
      <c r="C13889" s="17"/>
    </row>
    <row r="13890" spans="3:3" x14ac:dyDescent="0.25">
      <c r="C13890" s="17"/>
    </row>
    <row r="13891" spans="3:3" x14ac:dyDescent="0.25">
      <c r="C13891" s="17"/>
    </row>
    <row r="13892" spans="3:3" x14ac:dyDescent="0.25">
      <c r="C13892" s="17"/>
    </row>
    <row r="13893" spans="3:3" x14ac:dyDescent="0.25">
      <c r="C13893" s="17"/>
    </row>
    <row r="13894" spans="3:3" x14ac:dyDescent="0.25">
      <c r="C13894" s="17"/>
    </row>
    <row r="13895" spans="3:3" x14ac:dyDescent="0.25">
      <c r="C13895" s="17"/>
    </row>
    <row r="13896" spans="3:3" x14ac:dyDescent="0.25">
      <c r="C13896" s="17"/>
    </row>
    <row r="13897" spans="3:3" x14ac:dyDescent="0.25">
      <c r="C13897" s="17"/>
    </row>
    <row r="13898" spans="3:3" x14ac:dyDescent="0.25">
      <c r="C13898" s="17"/>
    </row>
    <row r="13899" spans="3:3" x14ac:dyDescent="0.25">
      <c r="C13899" s="17"/>
    </row>
    <row r="13900" spans="3:3" x14ac:dyDescent="0.25">
      <c r="C13900" s="17"/>
    </row>
    <row r="13901" spans="3:3" x14ac:dyDescent="0.25">
      <c r="C13901" s="17"/>
    </row>
    <row r="13902" spans="3:3" x14ac:dyDescent="0.25">
      <c r="C13902" s="17"/>
    </row>
    <row r="13903" spans="3:3" x14ac:dyDescent="0.25">
      <c r="C13903" s="17"/>
    </row>
    <row r="13904" spans="3:3" x14ac:dyDescent="0.25">
      <c r="C13904" s="17"/>
    </row>
    <row r="13905" spans="3:3" x14ac:dyDescent="0.25">
      <c r="C13905" s="17"/>
    </row>
    <row r="13906" spans="3:3" x14ac:dyDescent="0.25">
      <c r="C13906" s="17"/>
    </row>
    <row r="13907" spans="3:3" x14ac:dyDescent="0.25">
      <c r="C13907" s="17"/>
    </row>
    <row r="13908" spans="3:3" x14ac:dyDescent="0.25">
      <c r="C13908" s="17"/>
    </row>
    <row r="13909" spans="3:3" x14ac:dyDescent="0.25">
      <c r="C13909" s="17"/>
    </row>
    <row r="13910" spans="3:3" x14ac:dyDescent="0.25">
      <c r="C13910" s="17"/>
    </row>
    <row r="13911" spans="3:3" x14ac:dyDescent="0.25">
      <c r="C13911" s="17"/>
    </row>
    <row r="13912" spans="3:3" x14ac:dyDescent="0.25">
      <c r="C13912" s="17"/>
    </row>
    <row r="13913" spans="3:3" x14ac:dyDescent="0.25">
      <c r="C13913" s="17"/>
    </row>
    <row r="13914" spans="3:3" x14ac:dyDescent="0.25">
      <c r="C13914" s="17"/>
    </row>
    <row r="13915" spans="3:3" x14ac:dyDescent="0.25">
      <c r="C13915" s="17"/>
    </row>
    <row r="13916" spans="3:3" x14ac:dyDescent="0.25">
      <c r="C13916" s="17"/>
    </row>
    <row r="13917" spans="3:3" x14ac:dyDescent="0.25">
      <c r="C13917" s="17"/>
    </row>
    <row r="13918" spans="3:3" x14ac:dyDescent="0.25">
      <c r="C13918" s="17"/>
    </row>
    <row r="13919" spans="3:3" x14ac:dyDescent="0.25">
      <c r="C13919" s="17"/>
    </row>
    <row r="13920" spans="3:3" x14ac:dyDescent="0.25">
      <c r="C13920" s="17"/>
    </row>
    <row r="13921" spans="3:3" x14ac:dyDescent="0.25">
      <c r="C13921" s="17"/>
    </row>
    <row r="13922" spans="3:3" x14ac:dyDescent="0.25">
      <c r="C13922" s="17"/>
    </row>
    <row r="13923" spans="3:3" x14ac:dyDescent="0.25">
      <c r="C13923" s="17"/>
    </row>
    <row r="13924" spans="3:3" x14ac:dyDescent="0.25">
      <c r="C13924" s="17"/>
    </row>
    <row r="13925" spans="3:3" x14ac:dyDescent="0.25">
      <c r="C13925" s="17"/>
    </row>
    <row r="13926" spans="3:3" x14ac:dyDescent="0.25">
      <c r="C13926" s="17"/>
    </row>
    <row r="13927" spans="3:3" x14ac:dyDescent="0.25">
      <c r="C13927" s="17"/>
    </row>
    <row r="13928" spans="3:3" x14ac:dyDescent="0.25">
      <c r="C13928" s="17"/>
    </row>
    <row r="13929" spans="3:3" x14ac:dyDescent="0.25">
      <c r="C13929" s="17"/>
    </row>
    <row r="13930" spans="3:3" x14ac:dyDescent="0.25">
      <c r="C13930" s="17"/>
    </row>
    <row r="13931" spans="3:3" x14ac:dyDescent="0.25">
      <c r="C13931" s="17"/>
    </row>
    <row r="13932" spans="3:3" x14ac:dyDescent="0.25">
      <c r="C13932" s="17"/>
    </row>
    <row r="13933" spans="3:3" x14ac:dyDescent="0.25">
      <c r="C13933" s="17"/>
    </row>
    <row r="13934" spans="3:3" x14ac:dyDescent="0.25">
      <c r="C13934" s="17"/>
    </row>
    <row r="13935" spans="3:3" x14ac:dyDescent="0.25">
      <c r="C13935" s="17"/>
    </row>
    <row r="13936" spans="3:3" x14ac:dyDescent="0.25">
      <c r="C13936" s="17"/>
    </row>
    <row r="13937" spans="3:3" x14ac:dyDescent="0.25">
      <c r="C13937" s="17"/>
    </row>
    <row r="13938" spans="3:3" x14ac:dyDescent="0.25">
      <c r="C13938" s="17"/>
    </row>
    <row r="13939" spans="3:3" x14ac:dyDescent="0.25">
      <c r="C13939" s="17"/>
    </row>
    <row r="13940" spans="3:3" x14ac:dyDescent="0.25">
      <c r="C13940" s="17"/>
    </row>
    <row r="13941" spans="3:3" x14ac:dyDescent="0.25">
      <c r="C13941" s="17"/>
    </row>
    <row r="13942" spans="3:3" x14ac:dyDescent="0.25">
      <c r="C13942" s="17"/>
    </row>
    <row r="13943" spans="3:3" x14ac:dyDescent="0.25">
      <c r="C13943" s="17"/>
    </row>
    <row r="13944" spans="3:3" x14ac:dyDescent="0.25">
      <c r="C13944" s="17"/>
    </row>
    <row r="13945" spans="3:3" x14ac:dyDescent="0.25">
      <c r="C13945" s="17"/>
    </row>
    <row r="13946" spans="3:3" x14ac:dyDescent="0.25">
      <c r="C13946" s="17"/>
    </row>
    <row r="13947" spans="3:3" x14ac:dyDescent="0.25">
      <c r="C13947" s="17"/>
    </row>
    <row r="13948" spans="3:3" x14ac:dyDescent="0.25">
      <c r="C13948" s="17"/>
    </row>
    <row r="13949" spans="3:3" x14ac:dyDescent="0.25">
      <c r="C13949" s="17"/>
    </row>
    <row r="13950" spans="3:3" x14ac:dyDescent="0.25">
      <c r="C13950" s="17"/>
    </row>
    <row r="13951" spans="3:3" x14ac:dyDescent="0.25">
      <c r="C13951" s="17"/>
    </row>
    <row r="13952" spans="3:3" x14ac:dyDescent="0.25">
      <c r="C13952" s="17"/>
    </row>
    <row r="13953" spans="3:3" x14ac:dyDescent="0.25">
      <c r="C13953" s="17"/>
    </row>
    <row r="13954" spans="3:3" x14ac:dyDescent="0.25">
      <c r="C13954" s="17"/>
    </row>
    <row r="13955" spans="3:3" x14ac:dyDescent="0.25">
      <c r="C13955" s="17"/>
    </row>
    <row r="13956" spans="3:3" x14ac:dyDescent="0.25">
      <c r="C13956" s="17"/>
    </row>
    <row r="13957" spans="3:3" x14ac:dyDescent="0.25">
      <c r="C13957" s="17"/>
    </row>
    <row r="13958" spans="3:3" x14ac:dyDescent="0.25">
      <c r="C13958" s="17"/>
    </row>
    <row r="13959" spans="3:3" x14ac:dyDescent="0.25">
      <c r="C13959" s="17"/>
    </row>
    <row r="13960" spans="3:3" x14ac:dyDescent="0.25">
      <c r="C13960" s="17"/>
    </row>
    <row r="13961" spans="3:3" x14ac:dyDescent="0.25">
      <c r="C13961" s="17"/>
    </row>
    <row r="13962" spans="3:3" x14ac:dyDescent="0.25">
      <c r="C13962" s="17"/>
    </row>
    <row r="13963" spans="3:3" x14ac:dyDescent="0.25">
      <c r="C13963" s="17"/>
    </row>
    <row r="13964" spans="3:3" x14ac:dyDescent="0.25">
      <c r="C13964" s="17"/>
    </row>
    <row r="13965" spans="3:3" x14ac:dyDescent="0.25">
      <c r="C13965" s="17"/>
    </row>
    <row r="13966" spans="3:3" x14ac:dyDescent="0.25">
      <c r="C13966" s="17"/>
    </row>
    <row r="13967" spans="3:3" x14ac:dyDescent="0.25">
      <c r="C13967" s="17"/>
    </row>
    <row r="13968" spans="3:3" x14ac:dyDescent="0.25">
      <c r="C13968" s="17"/>
    </row>
    <row r="13969" spans="3:3" x14ac:dyDescent="0.25">
      <c r="C13969" s="17"/>
    </row>
    <row r="13970" spans="3:3" x14ac:dyDescent="0.25">
      <c r="C13970" s="17"/>
    </row>
    <row r="13971" spans="3:3" x14ac:dyDescent="0.25">
      <c r="C13971" s="17"/>
    </row>
    <row r="13972" spans="3:3" x14ac:dyDescent="0.25">
      <c r="C13972" s="17"/>
    </row>
    <row r="13973" spans="3:3" x14ac:dyDescent="0.25">
      <c r="C13973" s="17"/>
    </row>
    <row r="13974" spans="3:3" x14ac:dyDescent="0.25">
      <c r="C13974" s="17"/>
    </row>
    <row r="13975" spans="3:3" x14ac:dyDescent="0.25">
      <c r="C13975" s="17"/>
    </row>
    <row r="13976" spans="3:3" x14ac:dyDescent="0.25">
      <c r="C13976" s="17"/>
    </row>
    <row r="13977" spans="3:3" x14ac:dyDescent="0.25">
      <c r="C13977" s="17"/>
    </row>
    <row r="13978" spans="3:3" x14ac:dyDescent="0.25">
      <c r="C13978" s="17"/>
    </row>
    <row r="13979" spans="3:3" x14ac:dyDescent="0.25">
      <c r="C13979" s="17"/>
    </row>
    <row r="13980" spans="3:3" x14ac:dyDescent="0.25">
      <c r="C13980" s="17"/>
    </row>
    <row r="13981" spans="3:3" x14ac:dyDescent="0.25">
      <c r="C13981" s="17"/>
    </row>
    <row r="13982" spans="3:3" x14ac:dyDescent="0.25">
      <c r="C13982" s="17"/>
    </row>
    <row r="13983" spans="3:3" x14ac:dyDescent="0.25">
      <c r="C13983" s="17"/>
    </row>
    <row r="13984" spans="3:3" x14ac:dyDescent="0.25">
      <c r="C13984" s="17"/>
    </row>
    <row r="13985" spans="3:3" x14ac:dyDescent="0.25">
      <c r="C13985" s="17"/>
    </row>
    <row r="13986" spans="3:3" x14ac:dyDescent="0.25">
      <c r="C13986" s="17"/>
    </row>
    <row r="13987" spans="3:3" x14ac:dyDescent="0.25">
      <c r="C13987" s="17"/>
    </row>
    <row r="13988" spans="3:3" x14ac:dyDescent="0.25">
      <c r="C13988" s="17"/>
    </row>
    <row r="13989" spans="3:3" x14ac:dyDescent="0.25">
      <c r="C13989" s="17"/>
    </row>
    <row r="13990" spans="3:3" x14ac:dyDescent="0.25">
      <c r="C13990" s="17"/>
    </row>
    <row r="13991" spans="3:3" x14ac:dyDescent="0.25">
      <c r="C13991" s="17"/>
    </row>
    <row r="13992" spans="3:3" x14ac:dyDescent="0.25">
      <c r="C13992" s="17"/>
    </row>
    <row r="13993" spans="3:3" x14ac:dyDescent="0.25">
      <c r="C13993" s="17"/>
    </row>
    <row r="13994" spans="3:3" x14ac:dyDescent="0.25">
      <c r="C13994" s="17"/>
    </row>
    <row r="13995" spans="3:3" x14ac:dyDescent="0.25">
      <c r="C13995" s="17"/>
    </row>
    <row r="13996" spans="3:3" x14ac:dyDescent="0.25">
      <c r="C13996" s="17"/>
    </row>
    <row r="13997" spans="3:3" x14ac:dyDescent="0.25">
      <c r="C13997" s="17"/>
    </row>
    <row r="13998" spans="3:3" x14ac:dyDescent="0.25">
      <c r="C13998" s="17"/>
    </row>
    <row r="13999" spans="3:3" x14ac:dyDescent="0.25">
      <c r="C13999" s="17"/>
    </row>
    <row r="14000" spans="3:3" x14ac:dyDescent="0.25">
      <c r="C14000" s="17"/>
    </row>
    <row r="14001" spans="3:3" x14ac:dyDescent="0.25">
      <c r="C14001" s="17"/>
    </row>
    <row r="14002" spans="3:3" x14ac:dyDescent="0.25">
      <c r="C14002" s="17"/>
    </row>
    <row r="14003" spans="3:3" x14ac:dyDescent="0.25">
      <c r="C14003" s="17"/>
    </row>
    <row r="14004" spans="3:3" x14ac:dyDescent="0.25">
      <c r="C14004" s="17"/>
    </row>
    <row r="14005" spans="3:3" x14ac:dyDescent="0.25">
      <c r="C14005" s="17"/>
    </row>
    <row r="14006" spans="3:3" x14ac:dyDescent="0.25">
      <c r="C14006" s="17"/>
    </row>
    <row r="14007" spans="3:3" x14ac:dyDescent="0.25">
      <c r="C14007" s="17"/>
    </row>
    <row r="14008" spans="3:3" x14ac:dyDescent="0.25">
      <c r="C14008" s="17"/>
    </row>
    <row r="14009" spans="3:3" x14ac:dyDescent="0.25">
      <c r="C14009" s="17"/>
    </row>
    <row r="14010" spans="3:3" x14ac:dyDescent="0.25">
      <c r="C14010" s="17"/>
    </row>
    <row r="14011" spans="3:3" x14ac:dyDescent="0.25">
      <c r="C14011" s="17"/>
    </row>
    <row r="14012" spans="3:3" x14ac:dyDescent="0.25">
      <c r="C14012" s="17"/>
    </row>
    <row r="14013" spans="3:3" x14ac:dyDescent="0.25">
      <c r="C14013" s="17"/>
    </row>
    <row r="14014" spans="3:3" x14ac:dyDescent="0.25">
      <c r="C14014" s="17"/>
    </row>
    <row r="14015" spans="3:3" x14ac:dyDescent="0.25">
      <c r="C14015" s="17"/>
    </row>
    <row r="14016" spans="3:3" x14ac:dyDescent="0.25">
      <c r="C14016" s="17"/>
    </row>
    <row r="14017" spans="3:3" x14ac:dyDescent="0.25">
      <c r="C14017" s="17"/>
    </row>
    <row r="14018" spans="3:3" x14ac:dyDescent="0.25">
      <c r="C14018" s="17"/>
    </row>
    <row r="14019" spans="3:3" x14ac:dyDescent="0.25">
      <c r="C14019" s="17"/>
    </row>
    <row r="14020" spans="3:3" x14ac:dyDescent="0.25">
      <c r="C14020" s="17"/>
    </row>
    <row r="14021" spans="3:3" x14ac:dyDescent="0.25">
      <c r="C14021" s="17"/>
    </row>
    <row r="14022" spans="3:3" x14ac:dyDescent="0.25">
      <c r="C14022" s="17"/>
    </row>
    <row r="14023" spans="3:3" x14ac:dyDescent="0.25">
      <c r="C14023" s="17"/>
    </row>
    <row r="14024" spans="3:3" x14ac:dyDescent="0.25">
      <c r="C14024" s="17"/>
    </row>
    <row r="14025" spans="3:3" x14ac:dyDescent="0.25">
      <c r="C14025" s="17"/>
    </row>
    <row r="14026" spans="3:3" x14ac:dyDescent="0.25">
      <c r="C14026" s="17"/>
    </row>
    <row r="14027" spans="3:3" x14ac:dyDescent="0.25">
      <c r="C14027" s="17"/>
    </row>
    <row r="14028" spans="3:3" x14ac:dyDescent="0.25">
      <c r="C14028" s="17"/>
    </row>
    <row r="14029" spans="3:3" x14ac:dyDescent="0.25">
      <c r="C14029" s="17"/>
    </row>
    <row r="14030" spans="3:3" x14ac:dyDescent="0.25">
      <c r="C14030" s="17"/>
    </row>
    <row r="14031" spans="3:3" x14ac:dyDescent="0.25">
      <c r="C14031" s="17"/>
    </row>
    <row r="14032" spans="3:3" x14ac:dyDescent="0.25">
      <c r="C14032" s="17"/>
    </row>
    <row r="14033" spans="3:3" x14ac:dyDescent="0.25">
      <c r="C14033" s="17"/>
    </row>
    <row r="14034" spans="3:3" x14ac:dyDescent="0.25">
      <c r="C14034" s="17"/>
    </row>
    <row r="14035" spans="3:3" x14ac:dyDescent="0.25">
      <c r="C14035" s="17"/>
    </row>
    <row r="14036" spans="3:3" x14ac:dyDescent="0.25">
      <c r="C14036" s="17"/>
    </row>
    <row r="14037" spans="3:3" x14ac:dyDescent="0.25">
      <c r="C14037" s="17"/>
    </row>
    <row r="14038" spans="3:3" x14ac:dyDescent="0.25">
      <c r="C14038" s="17"/>
    </row>
    <row r="14039" spans="3:3" x14ac:dyDescent="0.25">
      <c r="C14039" s="17"/>
    </row>
    <row r="14040" spans="3:3" x14ac:dyDescent="0.25">
      <c r="C14040" s="17"/>
    </row>
    <row r="14041" spans="3:3" x14ac:dyDescent="0.25">
      <c r="C14041" s="17"/>
    </row>
    <row r="14042" spans="3:3" x14ac:dyDescent="0.25">
      <c r="C14042" s="17"/>
    </row>
    <row r="14043" spans="3:3" x14ac:dyDescent="0.25">
      <c r="C14043" s="17"/>
    </row>
    <row r="14044" spans="3:3" x14ac:dyDescent="0.25">
      <c r="C14044" s="17"/>
    </row>
    <row r="14045" spans="3:3" x14ac:dyDescent="0.25">
      <c r="C14045" s="17"/>
    </row>
    <row r="14046" spans="3:3" x14ac:dyDescent="0.25">
      <c r="C14046" s="17"/>
    </row>
    <row r="14047" spans="3:3" x14ac:dyDescent="0.25">
      <c r="C14047" s="17"/>
    </row>
    <row r="14048" spans="3:3" x14ac:dyDescent="0.25">
      <c r="C14048" s="17"/>
    </row>
    <row r="14049" spans="3:3" x14ac:dyDescent="0.25">
      <c r="C14049" s="17"/>
    </row>
    <row r="14050" spans="3:3" x14ac:dyDescent="0.25">
      <c r="C14050" s="17"/>
    </row>
    <row r="14051" spans="3:3" x14ac:dyDescent="0.25">
      <c r="C14051" s="17"/>
    </row>
    <row r="14052" spans="3:3" x14ac:dyDescent="0.25">
      <c r="C14052" s="17"/>
    </row>
    <row r="14053" spans="3:3" x14ac:dyDescent="0.25">
      <c r="C14053" s="17"/>
    </row>
    <row r="14054" spans="3:3" x14ac:dyDescent="0.25">
      <c r="C14054" s="17"/>
    </row>
    <row r="14055" spans="3:3" x14ac:dyDescent="0.25">
      <c r="C14055" s="17"/>
    </row>
    <row r="14056" spans="3:3" x14ac:dyDescent="0.25">
      <c r="C14056" s="17"/>
    </row>
    <row r="14057" spans="3:3" x14ac:dyDescent="0.25">
      <c r="C14057" s="17"/>
    </row>
    <row r="14058" spans="3:3" x14ac:dyDescent="0.25">
      <c r="C14058" s="17"/>
    </row>
    <row r="14059" spans="3:3" x14ac:dyDescent="0.25">
      <c r="C14059" s="17"/>
    </row>
    <row r="14060" spans="3:3" x14ac:dyDescent="0.25">
      <c r="C14060" s="17"/>
    </row>
    <row r="14061" spans="3:3" x14ac:dyDescent="0.25">
      <c r="C14061" s="17"/>
    </row>
    <row r="14062" spans="3:3" x14ac:dyDescent="0.25">
      <c r="C14062" s="17"/>
    </row>
    <row r="14063" spans="3:3" x14ac:dyDescent="0.25">
      <c r="C14063" s="17"/>
    </row>
    <row r="14064" spans="3:3" x14ac:dyDescent="0.25">
      <c r="C14064" s="17"/>
    </row>
    <row r="14065" spans="3:3" x14ac:dyDescent="0.25">
      <c r="C14065" s="17"/>
    </row>
    <row r="14066" spans="3:3" x14ac:dyDescent="0.25">
      <c r="C14066" s="17"/>
    </row>
    <row r="14067" spans="3:3" x14ac:dyDescent="0.25">
      <c r="C14067" s="17"/>
    </row>
    <row r="14068" spans="3:3" x14ac:dyDescent="0.25">
      <c r="C14068" s="17"/>
    </row>
    <row r="14069" spans="3:3" x14ac:dyDescent="0.25">
      <c r="C14069" s="17"/>
    </row>
    <row r="14070" spans="3:3" x14ac:dyDescent="0.25">
      <c r="C14070" s="17"/>
    </row>
    <row r="14071" spans="3:3" x14ac:dyDescent="0.25">
      <c r="C14071" s="17"/>
    </row>
    <row r="14072" spans="3:3" x14ac:dyDescent="0.25">
      <c r="C14072" s="17"/>
    </row>
    <row r="14073" spans="3:3" x14ac:dyDescent="0.25">
      <c r="C14073" s="17"/>
    </row>
    <row r="14074" spans="3:3" x14ac:dyDescent="0.25">
      <c r="C14074" s="17"/>
    </row>
    <row r="14075" spans="3:3" x14ac:dyDescent="0.25">
      <c r="C14075" s="17"/>
    </row>
    <row r="14076" spans="3:3" x14ac:dyDescent="0.25">
      <c r="C14076" s="17"/>
    </row>
    <row r="14077" spans="3:3" x14ac:dyDescent="0.25">
      <c r="C14077" s="17"/>
    </row>
    <row r="14078" spans="3:3" x14ac:dyDescent="0.25">
      <c r="C14078" s="17"/>
    </row>
    <row r="14079" spans="3:3" x14ac:dyDescent="0.25">
      <c r="C14079" s="17"/>
    </row>
    <row r="14080" spans="3:3" x14ac:dyDescent="0.25">
      <c r="C14080" s="17"/>
    </row>
    <row r="14081" spans="3:3" x14ac:dyDescent="0.25">
      <c r="C14081" s="17"/>
    </row>
    <row r="14082" spans="3:3" x14ac:dyDescent="0.25">
      <c r="C14082" s="17"/>
    </row>
    <row r="14083" spans="3:3" x14ac:dyDescent="0.25">
      <c r="C14083" s="17"/>
    </row>
    <row r="14084" spans="3:3" x14ac:dyDescent="0.25">
      <c r="C14084" s="17"/>
    </row>
    <row r="14085" spans="3:3" x14ac:dyDescent="0.25">
      <c r="C14085" s="17"/>
    </row>
    <row r="14086" spans="3:3" x14ac:dyDescent="0.25">
      <c r="C14086" s="17"/>
    </row>
    <row r="14087" spans="3:3" x14ac:dyDescent="0.25">
      <c r="C14087" s="17"/>
    </row>
    <row r="14088" spans="3:3" x14ac:dyDescent="0.25">
      <c r="C14088" s="17"/>
    </row>
    <row r="14089" spans="3:3" x14ac:dyDescent="0.25">
      <c r="C14089" s="17"/>
    </row>
    <row r="14090" spans="3:3" x14ac:dyDescent="0.25">
      <c r="C14090" s="17"/>
    </row>
    <row r="14091" spans="3:3" x14ac:dyDescent="0.25">
      <c r="C14091" s="17"/>
    </row>
    <row r="14092" spans="3:3" x14ac:dyDescent="0.25">
      <c r="C14092" s="17"/>
    </row>
    <row r="14093" spans="3:3" x14ac:dyDescent="0.25">
      <c r="C14093" s="17"/>
    </row>
    <row r="14094" spans="3:3" x14ac:dyDescent="0.25">
      <c r="C14094" s="17"/>
    </row>
    <row r="14095" spans="3:3" x14ac:dyDescent="0.25">
      <c r="C14095" s="17"/>
    </row>
    <row r="14096" spans="3:3" x14ac:dyDescent="0.25">
      <c r="C14096" s="17"/>
    </row>
    <row r="14097" spans="3:3" x14ac:dyDescent="0.25">
      <c r="C14097" s="17"/>
    </row>
    <row r="14098" spans="3:3" x14ac:dyDescent="0.25">
      <c r="C14098" s="17"/>
    </row>
    <row r="14099" spans="3:3" x14ac:dyDescent="0.25">
      <c r="C14099" s="17"/>
    </row>
    <row r="14100" spans="3:3" x14ac:dyDescent="0.25">
      <c r="C14100" s="17"/>
    </row>
    <row r="14101" spans="3:3" x14ac:dyDescent="0.25">
      <c r="C14101" s="17"/>
    </row>
    <row r="14102" spans="3:3" x14ac:dyDescent="0.25">
      <c r="C14102" s="17"/>
    </row>
    <row r="14103" spans="3:3" x14ac:dyDescent="0.25">
      <c r="C14103" s="17"/>
    </row>
    <row r="14104" spans="3:3" x14ac:dyDescent="0.25">
      <c r="C14104" s="17"/>
    </row>
    <row r="14105" spans="3:3" x14ac:dyDescent="0.25">
      <c r="C14105" s="17"/>
    </row>
    <row r="14106" spans="3:3" x14ac:dyDescent="0.25">
      <c r="C14106" s="17"/>
    </row>
    <row r="14107" spans="3:3" x14ac:dyDescent="0.25">
      <c r="C14107" s="17"/>
    </row>
    <row r="14108" spans="3:3" x14ac:dyDescent="0.25">
      <c r="C14108" s="17"/>
    </row>
    <row r="14109" spans="3:3" x14ac:dyDescent="0.25">
      <c r="C14109" s="17"/>
    </row>
    <row r="14110" spans="3:3" x14ac:dyDescent="0.25">
      <c r="C14110" s="17"/>
    </row>
    <row r="14111" spans="3:3" x14ac:dyDescent="0.25">
      <c r="C14111" s="17"/>
    </row>
    <row r="14112" spans="3:3" x14ac:dyDescent="0.25">
      <c r="C14112" s="17"/>
    </row>
    <row r="14113" spans="3:3" x14ac:dyDescent="0.25">
      <c r="C14113" s="17"/>
    </row>
    <row r="14114" spans="3:3" x14ac:dyDescent="0.25">
      <c r="C14114" s="17"/>
    </row>
    <row r="14115" spans="3:3" x14ac:dyDescent="0.25">
      <c r="C14115" s="17"/>
    </row>
    <row r="14116" spans="3:3" x14ac:dyDescent="0.25">
      <c r="C14116" s="17"/>
    </row>
    <row r="14117" spans="3:3" x14ac:dyDescent="0.25">
      <c r="C14117" s="17"/>
    </row>
    <row r="14118" spans="3:3" x14ac:dyDescent="0.25">
      <c r="C14118" s="17"/>
    </row>
    <row r="14119" spans="3:3" x14ac:dyDescent="0.25">
      <c r="C14119" s="17"/>
    </row>
    <row r="14120" spans="3:3" x14ac:dyDescent="0.25">
      <c r="C14120" s="17"/>
    </row>
    <row r="14121" spans="3:3" x14ac:dyDescent="0.25">
      <c r="C14121" s="17"/>
    </row>
    <row r="14122" spans="3:3" x14ac:dyDescent="0.25">
      <c r="C14122" s="17"/>
    </row>
    <row r="14123" spans="3:3" x14ac:dyDescent="0.25">
      <c r="C14123" s="17"/>
    </row>
    <row r="14124" spans="3:3" x14ac:dyDescent="0.25">
      <c r="C14124" s="17"/>
    </row>
    <row r="14125" spans="3:3" x14ac:dyDescent="0.25">
      <c r="C14125" s="17"/>
    </row>
    <row r="14126" spans="3:3" x14ac:dyDescent="0.25">
      <c r="C14126" s="17"/>
    </row>
    <row r="14127" spans="3:3" x14ac:dyDescent="0.25">
      <c r="C14127" s="17"/>
    </row>
    <row r="14128" spans="3:3" x14ac:dyDescent="0.25">
      <c r="C14128" s="17"/>
    </row>
    <row r="14129" spans="3:3" x14ac:dyDescent="0.25">
      <c r="C14129" s="17"/>
    </row>
    <row r="14130" spans="3:3" x14ac:dyDescent="0.25">
      <c r="C14130" s="17"/>
    </row>
    <row r="14131" spans="3:3" x14ac:dyDescent="0.25">
      <c r="C14131" s="17"/>
    </row>
    <row r="14132" spans="3:3" x14ac:dyDescent="0.25">
      <c r="C14132" s="17"/>
    </row>
    <row r="14133" spans="3:3" x14ac:dyDescent="0.25">
      <c r="C14133" s="17"/>
    </row>
    <row r="14134" spans="3:3" x14ac:dyDescent="0.25">
      <c r="C14134" s="17"/>
    </row>
    <row r="14135" spans="3:3" x14ac:dyDescent="0.25">
      <c r="C14135" s="17"/>
    </row>
    <row r="14136" spans="3:3" x14ac:dyDescent="0.25">
      <c r="C14136" s="17"/>
    </row>
    <row r="14137" spans="3:3" x14ac:dyDescent="0.25">
      <c r="C14137" s="17"/>
    </row>
    <row r="14138" spans="3:3" x14ac:dyDescent="0.25">
      <c r="C14138" s="17"/>
    </row>
    <row r="14139" spans="3:3" x14ac:dyDescent="0.25">
      <c r="C14139" s="17"/>
    </row>
    <row r="14140" spans="3:3" x14ac:dyDescent="0.25">
      <c r="C14140" s="17"/>
    </row>
    <row r="14141" spans="3:3" x14ac:dyDescent="0.25">
      <c r="C14141" s="17"/>
    </row>
    <row r="14142" spans="3:3" x14ac:dyDescent="0.25">
      <c r="C14142" s="17"/>
    </row>
    <row r="14143" spans="3:3" x14ac:dyDescent="0.25">
      <c r="C14143" s="17"/>
    </row>
    <row r="14144" spans="3:3" x14ac:dyDescent="0.25">
      <c r="C14144" s="17"/>
    </row>
    <row r="14145" spans="3:3" x14ac:dyDescent="0.25">
      <c r="C14145" s="17"/>
    </row>
    <row r="14146" spans="3:3" x14ac:dyDescent="0.25">
      <c r="C14146" s="17"/>
    </row>
    <row r="14147" spans="3:3" x14ac:dyDescent="0.25">
      <c r="C14147" s="17"/>
    </row>
    <row r="14148" spans="3:3" x14ac:dyDescent="0.25">
      <c r="C14148" s="17"/>
    </row>
    <row r="14149" spans="3:3" x14ac:dyDescent="0.25">
      <c r="C14149" s="17"/>
    </row>
    <row r="14150" spans="3:3" x14ac:dyDescent="0.25">
      <c r="C14150" s="17"/>
    </row>
    <row r="14151" spans="3:3" x14ac:dyDescent="0.25">
      <c r="C14151" s="17"/>
    </row>
    <row r="14152" spans="3:3" x14ac:dyDescent="0.25">
      <c r="C14152" s="17"/>
    </row>
    <row r="14153" spans="3:3" x14ac:dyDescent="0.25">
      <c r="C14153" s="17"/>
    </row>
    <row r="14154" spans="3:3" x14ac:dyDescent="0.25">
      <c r="C14154" s="17"/>
    </row>
    <row r="14155" spans="3:3" x14ac:dyDescent="0.25">
      <c r="C14155" s="17"/>
    </row>
    <row r="14156" spans="3:3" x14ac:dyDescent="0.25">
      <c r="C14156" s="17"/>
    </row>
    <row r="14157" spans="3:3" x14ac:dyDescent="0.25">
      <c r="C14157" s="17"/>
    </row>
    <row r="14158" spans="3:3" x14ac:dyDescent="0.25">
      <c r="C14158" s="17"/>
    </row>
    <row r="14159" spans="3:3" x14ac:dyDescent="0.25">
      <c r="C14159" s="17"/>
    </row>
    <row r="14160" spans="3:3" x14ac:dyDescent="0.25">
      <c r="C14160" s="17"/>
    </row>
    <row r="14161" spans="3:3" x14ac:dyDescent="0.25">
      <c r="C14161" s="17"/>
    </row>
    <row r="14162" spans="3:3" x14ac:dyDescent="0.25">
      <c r="C14162" s="17"/>
    </row>
    <row r="14163" spans="3:3" x14ac:dyDescent="0.25">
      <c r="C14163" s="17"/>
    </row>
    <row r="14164" spans="3:3" x14ac:dyDescent="0.25">
      <c r="C14164" s="17"/>
    </row>
    <row r="14165" spans="3:3" x14ac:dyDescent="0.25">
      <c r="C14165" s="17"/>
    </row>
    <row r="14166" spans="3:3" x14ac:dyDescent="0.25">
      <c r="C14166" s="17"/>
    </row>
    <row r="14167" spans="3:3" x14ac:dyDescent="0.25">
      <c r="C14167" s="17"/>
    </row>
    <row r="14168" spans="3:3" x14ac:dyDescent="0.25">
      <c r="C14168" s="17"/>
    </row>
    <row r="14169" spans="3:3" x14ac:dyDescent="0.25">
      <c r="C14169" s="17"/>
    </row>
    <row r="14170" spans="3:3" x14ac:dyDescent="0.25">
      <c r="C14170" s="17"/>
    </row>
    <row r="14171" spans="3:3" x14ac:dyDescent="0.25">
      <c r="C14171" s="17"/>
    </row>
    <row r="14172" spans="3:3" x14ac:dyDescent="0.25">
      <c r="C14172" s="17"/>
    </row>
    <row r="14173" spans="3:3" x14ac:dyDescent="0.25">
      <c r="C14173" s="17"/>
    </row>
    <row r="14174" spans="3:3" x14ac:dyDescent="0.25">
      <c r="C14174" s="17"/>
    </row>
    <row r="14175" spans="3:3" x14ac:dyDescent="0.25">
      <c r="C14175" s="17"/>
    </row>
    <row r="14176" spans="3:3" x14ac:dyDescent="0.25">
      <c r="C14176" s="17"/>
    </row>
    <row r="14177" spans="3:3" x14ac:dyDescent="0.25">
      <c r="C14177" s="17"/>
    </row>
    <row r="14178" spans="3:3" x14ac:dyDescent="0.25">
      <c r="C14178" s="17"/>
    </row>
    <row r="14179" spans="3:3" x14ac:dyDescent="0.25">
      <c r="C14179" s="17"/>
    </row>
    <row r="14180" spans="3:3" x14ac:dyDescent="0.25">
      <c r="C14180" s="17"/>
    </row>
    <row r="14181" spans="3:3" x14ac:dyDescent="0.25">
      <c r="C14181" s="17"/>
    </row>
    <row r="14182" spans="3:3" x14ac:dyDescent="0.25">
      <c r="C14182" s="17"/>
    </row>
    <row r="14183" spans="3:3" x14ac:dyDescent="0.25">
      <c r="C14183" s="17"/>
    </row>
    <row r="14184" spans="3:3" x14ac:dyDescent="0.25">
      <c r="C14184" s="17"/>
    </row>
    <row r="14185" spans="3:3" x14ac:dyDescent="0.25">
      <c r="C14185" s="17"/>
    </row>
    <row r="14186" spans="3:3" x14ac:dyDescent="0.25">
      <c r="C14186" s="17"/>
    </row>
    <row r="14187" spans="3:3" x14ac:dyDescent="0.25">
      <c r="C14187" s="17"/>
    </row>
    <row r="14188" spans="3:3" x14ac:dyDescent="0.25">
      <c r="C14188" s="17"/>
    </row>
    <row r="14189" spans="3:3" x14ac:dyDescent="0.25">
      <c r="C14189" s="17"/>
    </row>
    <row r="14190" spans="3:3" x14ac:dyDescent="0.25">
      <c r="C14190" s="17"/>
    </row>
    <row r="14191" spans="3:3" x14ac:dyDescent="0.25">
      <c r="C14191" s="17"/>
    </row>
    <row r="14192" spans="3:3" x14ac:dyDescent="0.25">
      <c r="C14192" s="17"/>
    </row>
    <row r="14193" spans="3:3" x14ac:dyDescent="0.25">
      <c r="C14193" s="17"/>
    </row>
    <row r="14194" spans="3:3" x14ac:dyDescent="0.25">
      <c r="C14194" s="17"/>
    </row>
    <row r="14195" spans="3:3" x14ac:dyDescent="0.25">
      <c r="C14195" s="17"/>
    </row>
    <row r="14196" spans="3:3" x14ac:dyDescent="0.25">
      <c r="C14196" s="17"/>
    </row>
    <row r="14197" spans="3:3" x14ac:dyDescent="0.25">
      <c r="C14197" s="17"/>
    </row>
    <row r="14198" spans="3:3" x14ac:dyDescent="0.25">
      <c r="C14198" s="17"/>
    </row>
    <row r="14199" spans="3:3" x14ac:dyDescent="0.25">
      <c r="C14199" s="17"/>
    </row>
    <row r="14200" spans="3:3" x14ac:dyDescent="0.25">
      <c r="C14200" s="17"/>
    </row>
    <row r="14201" spans="3:3" x14ac:dyDescent="0.25">
      <c r="C14201" s="17"/>
    </row>
    <row r="14202" spans="3:3" x14ac:dyDescent="0.25">
      <c r="C14202" s="17"/>
    </row>
    <row r="14203" spans="3:3" x14ac:dyDescent="0.25">
      <c r="C14203" s="17"/>
    </row>
    <row r="14204" spans="3:3" x14ac:dyDescent="0.25">
      <c r="C14204" s="17"/>
    </row>
    <row r="14205" spans="3:3" x14ac:dyDescent="0.25">
      <c r="C14205" s="17"/>
    </row>
    <row r="14206" spans="3:3" x14ac:dyDescent="0.25">
      <c r="C14206" s="17"/>
    </row>
    <row r="14207" spans="3:3" x14ac:dyDescent="0.25">
      <c r="C14207" s="17"/>
    </row>
    <row r="14208" spans="3:3" x14ac:dyDescent="0.25">
      <c r="C14208" s="17"/>
    </row>
    <row r="14209" spans="3:3" x14ac:dyDescent="0.25">
      <c r="C14209" s="17"/>
    </row>
    <row r="14210" spans="3:3" x14ac:dyDescent="0.25">
      <c r="C14210" s="17"/>
    </row>
    <row r="14211" spans="3:3" x14ac:dyDescent="0.25">
      <c r="C14211" s="17"/>
    </row>
    <row r="14212" spans="3:3" x14ac:dyDescent="0.25">
      <c r="C14212" s="17"/>
    </row>
    <row r="14213" spans="3:3" x14ac:dyDescent="0.25">
      <c r="C14213" s="17"/>
    </row>
    <row r="14214" spans="3:3" x14ac:dyDescent="0.25">
      <c r="C14214" s="17"/>
    </row>
    <row r="14215" spans="3:3" x14ac:dyDescent="0.25">
      <c r="C14215" s="17"/>
    </row>
    <row r="14216" spans="3:3" x14ac:dyDescent="0.25">
      <c r="C14216" s="17"/>
    </row>
    <row r="14217" spans="3:3" x14ac:dyDescent="0.25">
      <c r="C14217" s="17"/>
    </row>
    <row r="14218" spans="3:3" x14ac:dyDescent="0.25">
      <c r="C14218" s="17"/>
    </row>
    <row r="14219" spans="3:3" x14ac:dyDescent="0.25">
      <c r="C14219" s="17"/>
    </row>
    <row r="14220" spans="3:3" x14ac:dyDescent="0.25">
      <c r="C14220" s="17"/>
    </row>
    <row r="14221" spans="3:3" x14ac:dyDescent="0.25">
      <c r="C14221" s="17"/>
    </row>
    <row r="14222" spans="3:3" x14ac:dyDescent="0.25">
      <c r="C14222" s="17"/>
    </row>
    <row r="14223" spans="3:3" x14ac:dyDescent="0.25">
      <c r="C14223" s="17"/>
    </row>
    <row r="14224" spans="3:3" x14ac:dyDescent="0.25">
      <c r="C14224" s="17"/>
    </row>
    <row r="14225" spans="3:3" x14ac:dyDescent="0.25">
      <c r="C14225" s="17"/>
    </row>
    <row r="14226" spans="3:3" x14ac:dyDescent="0.25">
      <c r="C14226" s="17"/>
    </row>
    <row r="14227" spans="3:3" x14ac:dyDescent="0.25">
      <c r="C14227" s="17"/>
    </row>
    <row r="14228" spans="3:3" x14ac:dyDescent="0.25">
      <c r="C14228" s="17"/>
    </row>
    <row r="14229" spans="3:3" x14ac:dyDescent="0.25">
      <c r="C14229" s="17"/>
    </row>
    <row r="14230" spans="3:3" x14ac:dyDescent="0.25">
      <c r="C14230" s="17"/>
    </row>
    <row r="14231" spans="3:3" x14ac:dyDescent="0.25">
      <c r="C14231" s="17"/>
    </row>
    <row r="14232" spans="3:3" x14ac:dyDescent="0.25">
      <c r="C14232" s="17"/>
    </row>
    <row r="14233" spans="3:3" x14ac:dyDescent="0.25">
      <c r="C14233" s="17"/>
    </row>
    <row r="14234" spans="3:3" x14ac:dyDescent="0.25">
      <c r="C14234" s="17"/>
    </row>
    <row r="14235" spans="3:3" x14ac:dyDescent="0.25">
      <c r="C14235" s="17"/>
    </row>
    <row r="14236" spans="3:3" x14ac:dyDescent="0.25">
      <c r="C14236" s="17"/>
    </row>
    <row r="14237" spans="3:3" x14ac:dyDescent="0.25">
      <c r="C14237" s="17"/>
    </row>
    <row r="14238" spans="3:3" x14ac:dyDescent="0.25">
      <c r="C14238" s="17"/>
    </row>
    <row r="14239" spans="3:3" x14ac:dyDescent="0.25">
      <c r="C14239" s="17"/>
    </row>
    <row r="14240" spans="3:3" x14ac:dyDescent="0.25">
      <c r="C14240" s="17"/>
    </row>
    <row r="14241" spans="3:3" x14ac:dyDescent="0.25">
      <c r="C14241" s="17"/>
    </row>
    <row r="14242" spans="3:3" x14ac:dyDescent="0.25">
      <c r="C14242" s="17"/>
    </row>
    <row r="14243" spans="3:3" x14ac:dyDescent="0.25">
      <c r="C14243" s="17"/>
    </row>
    <row r="14244" spans="3:3" x14ac:dyDescent="0.25">
      <c r="C14244" s="17"/>
    </row>
    <row r="14245" spans="3:3" x14ac:dyDescent="0.25">
      <c r="C14245" s="17"/>
    </row>
    <row r="14246" spans="3:3" x14ac:dyDescent="0.25">
      <c r="C14246" s="17"/>
    </row>
    <row r="14247" spans="3:3" x14ac:dyDescent="0.25">
      <c r="C14247" s="17"/>
    </row>
    <row r="14248" spans="3:3" x14ac:dyDescent="0.25">
      <c r="C14248" s="17"/>
    </row>
    <row r="14249" spans="3:3" x14ac:dyDescent="0.25">
      <c r="C14249" s="17"/>
    </row>
    <row r="14250" spans="3:3" x14ac:dyDescent="0.25">
      <c r="C14250" s="17"/>
    </row>
    <row r="14251" spans="3:3" x14ac:dyDescent="0.25">
      <c r="C14251" s="17"/>
    </row>
    <row r="14252" spans="3:3" x14ac:dyDescent="0.25">
      <c r="C14252" s="17"/>
    </row>
    <row r="14253" spans="3:3" x14ac:dyDescent="0.25">
      <c r="C14253" s="17"/>
    </row>
    <row r="14254" spans="3:3" x14ac:dyDescent="0.25">
      <c r="C14254" s="17"/>
    </row>
    <row r="14255" spans="3:3" x14ac:dyDescent="0.25">
      <c r="C14255" s="17"/>
    </row>
    <row r="14256" spans="3:3" x14ac:dyDescent="0.25">
      <c r="C14256" s="17"/>
    </row>
    <row r="14257" spans="3:3" x14ac:dyDescent="0.25">
      <c r="C14257" s="17"/>
    </row>
    <row r="14258" spans="3:3" x14ac:dyDescent="0.25">
      <c r="C14258" s="17"/>
    </row>
    <row r="14259" spans="3:3" x14ac:dyDescent="0.25">
      <c r="C14259" s="17"/>
    </row>
    <row r="14260" spans="3:3" x14ac:dyDescent="0.25">
      <c r="C14260" s="17"/>
    </row>
    <row r="14261" spans="3:3" x14ac:dyDescent="0.25">
      <c r="C14261" s="17"/>
    </row>
    <row r="14262" spans="3:3" x14ac:dyDescent="0.25">
      <c r="C14262" s="17"/>
    </row>
    <row r="14263" spans="3:3" x14ac:dyDescent="0.25">
      <c r="C14263" s="17"/>
    </row>
    <row r="14264" spans="3:3" x14ac:dyDescent="0.25">
      <c r="C14264" s="17"/>
    </row>
    <row r="14265" spans="3:3" x14ac:dyDescent="0.25">
      <c r="C14265" s="17"/>
    </row>
    <row r="14266" spans="3:3" x14ac:dyDescent="0.25">
      <c r="C14266" s="17"/>
    </row>
    <row r="14267" spans="3:3" x14ac:dyDescent="0.25">
      <c r="C14267" s="17"/>
    </row>
    <row r="14268" spans="3:3" x14ac:dyDescent="0.25">
      <c r="C14268" s="17"/>
    </row>
    <row r="14269" spans="3:3" x14ac:dyDescent="0.25">
      <c r="C14269" s="17"/>
    </row>
    <row r="14270" spans="3:3" x14ac:dyDescent="0.25">
      <c r="C14270" s="17"/>
    </row>
    <row r="14271" spans="3:3" x14ac:dyDescent="0.25">
      <c r="C14271" s="17"/>
    </row>
    <row r="14272" spans="3:3" x14ac:dyDescent="0.25">
      <c r="C14272" s="17"/>
    </row>
    <row r="14273" spans="3:3" x14ac:dyDescent="0.25">
      <c r="C14273" s="17"/>
    </row>
    <row r="14274" spans="3:3" x14ac:dyDescent="0.25">
      <c r="C14274" s="17"/>
    </row>
    <row r="14275" spans="3:3" x14ac:dyDescent="0.25">
      <c r="C14275" s="17"/>
    </row>
    <row r="14276" spans="3:3" x14ac:dyDescent="0.25">
      <c r="C14276" s="17"/>
    </row>
    <row r="14277" spans="3:3" x14ac:dyDescent="0.25">
      <c r="C14277" s="17"/>
    </row>
    <row r="14278" spans="3:3" x14ac:dyDescent="0.25">
      <c r="C14278" s="17"/>
    </row>
    <row r="14279" spans="3:3" x14ac:dyDescent="0.25">
      <c r="C14279" s="17"/>
    </row>
    <row r="14280" spans="3:3" x14ac:dyDescent="0.25">
      <c r="C14280" s="17"/>
    </row>
    <row r="14281" spans="3:3" x14ac:dyDescent="0.25">
      <c r="C14281" s="17"/>
    </row>
    <row r="14282" spans="3:3" x14ac:dyDescent="0.25">
      <c r="C14282" s="17"/>
    </row>
    <row r="14283" spans="3:3" x14ac:dyDescent="0.25">
      <c r="C14283" s="17"/>
    </row>
    <row r="14284" spans="3:3" x14ac:dyDescent="0.25">
      <c r="C14284" s="17"/>
    </row>
    <row r="14285" spans="3:3" x14ac:dyDescent="0.25">
      <c r="C14285" s="17"/>
    </row>
    <row r="14286" spans="3:3" x14ac:dyDescent="0.25">
      <c r="C14286" s="17"/>
    </row>
    <row r="14287" spans="3:3" x14ac:dyDescent="0.25">
      <c r="C14287" s="17"/>
    </row>
    <row r="14288" spans="3:3" x14ac:dyDescent="0.25">
      <c r="C14288" s="17"/>
    </row>
    <row r="14289" spans="3:3" x14ac:dyDescent="0.25">
      <c r="C14289" s="17"/>
    </row>
    <row r="14290" spans="3:3" x14ac:dyDescent="0.25">
      <c r="C14290" s="17"/>
    </row>
    <row r="14291" spans="3:3" x14ac:dyDescent="0.25">
      <c r="C14291" s="17"/>
    </row>
    <row r="14292" spans="3:3" x14ac:dyDescent="0.25">
      <c r="C14292" s="17"/>
    </row>
    <row r="14293" spans="3:3" x14ac:dyDescent="0.25">
      <c r="C14293" s="17"/>
    </row>
    <row r="14294" spans="3:3" x14ac:dyDescent="0.25">
      <c r="C14294" s="17"/>
    </row>
    <row r="14295" spans="3:3" x14ac:dyDescent="0.25">
      <c r="C14295" s="17"/>
    </row>
    <row r="14296" spans="3:3" x14ac:dyDescent="0.25">
      <c r="C14296" s="17"/>
    </row>
    <row r="14297" spans="3:3" x14ac:dyDescent="0.25">
      <c r="C14297" s="17"/>
    </row>
    <row r="14298" spans="3:3" x14ac:dyDescent="0.25">
      <c r="C14298" s="17"/>
    </row>
    <row r="14299" spans="3:3" x14ac:dyDescent="0.25">
      <c r="C14299" s="17"/>
    </row>
    <row r="14300" spans="3:3" x14ac:dyDescent="0.25">
      <c r="C14300" s="17"/>
    </row>
    <row r="14301" spans="3:3" x14ac:dyDescent="0.25">
      <c r="C14301" s="17"/>
    </row>
    <row r="14302" spans="3:3" x14ac:dyDescent="0.25">
      <c r="C14302" s="17"/>
    </row>
    <row r="14303" spans="3:3" x14ac:dyDescent="0.25">
      <c r="C14303" s="17"/>
    </row>
    <row r="14304" spans="3:3" x14ac:dyDescent="0.25">
      <c r="C14304" s="17"/>
    </row>
    <row r="14305" spans="3:3" x14ac:dyDescent="0.25">
      <c r="C14305" s="17"/>
    </row>
    <row r="14306" spans="3:3" x14ac:dyDescent="0.25">
      <c r="C14306" s="17"/>
    </row>
    <row r="14307" spans="3:3" x14ac:dyDescent="0.25">
      <c r="C14307" s="17"/>
    </row>
    <row r="14308" spans="3:3" x14ac:dyDescent="0.25">
      <c r="C14308" s="17"/>
    </row>
    <row r="14309" spans="3:3" x14ac:dyDescent="0.25">
      <c r="C14309" s="17"/>
    </row>
    <row r="14310" spans="3:3" x14ac:dyDescent="0.25">
      <c r="C14310" s="17"/>
    </row>
    <row r="14311" spans="3:3" x14ac:dyDescent="0.25">
      <c r="C14311" s="17"/>
    </row>
    <row r="14312" spans="3:3" x14ac:dyDescent="0.25">
      <c r="C14312" s="17"/>
    </row>
    <row r="14313" spans="3:3" x14ac:dyDescent="0.25">
      <c r="C14313" s="17"/>
    </row>
    <row r="14314" spans="3:3" x14ac:dyDescent="0.25">
      <c r="C14314" s="17"/>
    </row>
    <row r="14315" spans="3:3" x14ac:dyDescent="0.25">
      <c r="C14315" s="17"/>
    </row>
    <row r="14316" spans="3:3" x14ac:dyDescent="0.25">
      <c r="C14316" s="17"/>
    </row>
    <row r="14317" spans="3:3" x14ac:dyDescent="0.25">
      <c r="C14317" s="17"/>
    </row>
    <row r="14318" spans="3:3" x14ac:dyDescent="0.25">
      <c r="C14318" s="17"/>
    </row>
    <row r="14319" spans="3:3" x14ac:dyDescent="0.25">
      <c r="C14319" s="17"/>
    </row>
    <row r="14320" spans="3:3" x14ac:dyDescent="0.25">
      <c r="C14320" s="17"/>
    </row>
    <row r="14321" spans="3:3" x14ac:dyDescent="0.25">
      <c r="C14321" s="17"/>
    </row>
    <row r="14322" spans="3:3" x14ac:dyDescent="0.25">
      <c r="C14322" s="17"/>
    </row>
    <row r="14323" spans="3:3" x14ac:dyDescent="0.25">
      <c r="C14323" s="17"/>
    </row>
    <row r="14324" spans="3:3" x14ac:dyDescent="0.25">
      <c r="C14324" s="17"/>
    </row>
    <row r="14325" spans="3:3" x14ac:dyDescent="0.25">
      <c r="C14325" s="17"/>
    </row>
    <row r="14326" spans="3:3" x14ac:dyDescent="0.25">
      <c r="C14326" s="17"/>
    </row>
    <row r="14327" spans="3:3" x14ac:dyDescent="0.25">
      <c r="C14327" s="17"/>
    </row>
    <row r="14328" spans="3:3" x14ac:dyDescent="0.25">
      <c r="C14328" s="17"/>
    </row>
    <row r="14329" spans="3:3" x14ac:dyDescent="0.25">
      <c r="C14329" s="17"/>
    </row>
    <row r="14330" spans="3:3" x14ac:dyDescent="0.25">
      <c r="C14330" s="17"/>
    </row>
    <row r="14331" spans="3:3" x14ac:dyDescent="0.25">
      <c r="C14331" s="17"/>
    </row>
    <row r="14332" spans="3:3" x14ac:dyDescent="0.25">
      <c r="C14332" s="17"/>
    </row>
    <row r="14333" spans="3:3" x14ac:dyDescent="0.25">
      <c r="C14333" s="17"/>
    </row>
    <row r="14334" spans="3:3" x14ac:dyDescent="0.25">
      <c r="C14334" s="17"/>
    </row>
    <row r="14335" spans="3:3" x14ac:dyDescent="0.25">
      <c r="C14335" s="17"/>
    </row>
    <row r="14336" spans="3:3" x14ac:dyDescent="0.25">
      <c r="C14336" s="17"/>
    </row>
    <row r="14337" spans="3:3" x14ac:dyDescent="0.25">
      <c r="C14337" s="17"/>
    </row>
    <row r="14338" spans="3:3" x14ac:dyDescent="0.25">
      <c r="C14338" s="17"/>
    </row>
    <row r="14339" spans="3:3" x14ac:dyDescent="0.25">
      <c r="C14339" s="17"/>
    </row>
    <row r="14340" spans="3:3" x14ac:dyDescent="0.25">
      <c r="C14340" s="17"/>
    </row>
    <row r="14341" spans="3:3" x14ac:dyDescent="0.25">
      <c r="C14341" s="17"/>
    </row>
    <row r="14342" spans="3:3" x14ac:dyDescent="0.25">
      <c r="C14342" s="17"/>
    </row>
    <row r="14343" spans="3:3" x14ac:dyDescent="0.25">
      <c r="C14343" s="17"/>
    </row>
    <row r="14344" spans="3:3" x14ac:dyDescent="0.25">
      <c r="C14344" s="17"/>
    </row>
    <row r="14345" spans="3:3" x14ac:dyDescent="0.25">
      <c r="C14345" s="17"/>
    </row>
    <row r="14346" spans="3:3" x14ac:dyDescent="0.25">
      <c r="C14346" s="17"/>
    </row>
    <row r="14347" spans="3:3" x14ac:dyDescent="0.25">
      <c r="C14347" s="17"/>
    </row>
    <row r="14348" spans="3:3" x14ac:dyDescent="0.25">
      <c r="C14348" s="17"/>
    </row>
    <row r="14349" spans="3:3" x14ac:dyDescent="0.25">
      <c r="C14349" s="17"/>
    </row>
    <row r="14350" spans="3:3" x14ac:dyDescent="0.25">
      <c r="C14350" s="17"/>
    </row>
    <row r="14351" spans="3:3" x14ac:dyDescent="0.25">
      <c r="C14351" s="17"/>
    </row>
    <row r="14352" spans="3:3" x14ac:dyDescent="0.25">
      <c r="C14352" s="17"/>
    </row>
    <row r="14353" spans="3:3" x14ac:dyDescent="0.25">
      <c r="C14353" s="17"/>
    </row>
    <row r="14354" spans="3:3" x14ac:dyDescent="0.25">
      <c r="C14354" s="17"/>
    </row>
    <row r="14355" spans="3:3" x14ac:dyDescent="0.25">
      <c r="C14355" s="17"/>
    </row>
    <row r="14356" spans="3:3" x14ac:dyDescent="0.25">
      <c r="C14356" s="17"/>
    </row>
    <row r="14357" spans="3:3" x14ac:dyDescent="0.25">
      <c r="C14357" s="17"/>
    </row>
    <row r="14358" spans="3:3" x14ac:dyDescent="0.25">
      <c r="C14358" s="17"/>
    </row>
    <row r="14359" spans="3:3" x14ac:dyDescent="0.25">
      <c r="C14359" s="17"/>
    </row>
    <row r="14360" spans="3:3" x14ac:dyDescent="0.25">
      <c r="C14360" s="17"/>
    </row>
    <row r="14361" spans="3:3" x14ac:dyDescent="0.25">
      <c r="C14361" s="17"/>
    </row>
    <row r="14362" spans="3:3" x14ac:dyDescent="0.25">
      <c r="C14362" s="17"/>
    </row>
    <row r="14363" spans="3:3" x14ac:dyDescent="0.25">
      <c r="C14363" s="17"/>
    </row>
    <row r="14364" spans="3:3" x14ac:dyDescent="0.25">
      <c r="C14364" s="17"/>
    </row>
    <row r="14365" spans="3:3" x14ac:dyDescent="0.25">
      <c r="C14365" s="17"/>
    </row>
    <row r="14366" spans="3:3" x14ac:dyDescent="0.25">
      <c r="C14366" s="17"/>
    </row>
    <row r="14367" spans="3:3" x14ac:dyDescent="0.25">
      <c r="C14367" s="17"/>
    </row>
    <row r="14368" spans="3:3" x14ac:dyDescent="0.25">
      <c r="C14368" s="17"/>
    </row>
    <row r="14369" spans="3:3" x14ac:dyDescent="0.25">
      <c r="C14369" s="17"/>
    </row>
    <row r="14370" spans="3:3" x14ac:dyDescent="0.25">
      <c r="C14370" s="17"/>
    </row>
    <row r="14371" spans="3:3" x14ac:dyDescent="0.25">
      <c r="C14371" s="17"/>
    </row>
    <row r="14372" spans="3:3" x14ac:dyDescent="0.25">
      <c r="C14372" s="17"/>
    </row>
    <row r="14373" spans="3:3" x14ac:dyDescent="0.25">
      <c r="C14373" s="17"/>
    </row>
    <row r="14374" spans="3:3" x14ac:dyDescent="0.25">
      <c r="C14374" s="17"/>
    </row>
    <row r="14375" spans="3:3" x14ac:dyDescent="0.25">
      <c r="C14375" s="17"/>
    </row>
    <row r="14376" spans="3:3" x14ac:dyDescent="0.25">
      <c r="C14376" s="17"/>
    </row>
    <row r="14377" spans="3:3" x14ac:dyDescent="0.25">
      <c r="C14377" s="17"/>
    </row>
    <row r="14378" spans="3:3" x14ac:dyDescent="0.25">
      <c r="C14378" s="17"/>
    </row>
    <row r="14379" spans="3:3" x14ac:dyDescent="0.25">
      <c r="C14379" s="17"/>
    </row>
    <row r="14380" spans="3:3" x14ac:dyDescent="0.25">
      <c r="C14380" s="17"/>
    </row>
    <row r="14381" spans="3:3" x14ac:dyDescent="0.25">
      <c r="C14381" s="17"/>
    </row>
    <row r="14382" spans="3:3" x14ac:dyDescent="0.25">
      <c r="C14382" s="17"/>
    </row>
    <row r="14383" spans="3:3" x14ac:dyDescent="0.25">
      <c r="C14383" s="17"/>
    </row>
    <row r="14384" spans="3:3" x14ac:dyDescent="0.25">
      <c r="C14384" s="17"/>
    </row>
    <row r="14385" spans="3:3" x14ac:dyDescent="0.25">
      <c r="C14385" s="17"/>
    </row>
    <row r="14386" spans="3:3" x14ac:dyDescent="0.25">
      <c r="C14386" s="17"/>
    </row>
    <row r="14387" spans="3:3" x14ac:dyDescent="0.25">
      <c r="C14387" s="17"/>
    </row>
    <row r="14388" spans="3:3" x14ac:dyDescent="0.25">
      <c r="C14388" s="17"/>
    </row>
    <row r="14389" spans="3:3" x14ac:dyDescent="0.25">
      <c r="C14389" s="17"/>
    </row>
    <row r="14390" spans="3:3" x14ac:dyDescent="0.25">
      <c r="C14390" s="17"/>
    </row>
    <row r="14391" spans="3:3" x14ac:dyDescent="0.25">
      <c r="C14391" s="17"/>
    </row>
    <row r="14392" spans="3:3" x14ac:dyDescent="0.25">
      <c r="C14392" s="17"/>
    </row>
    <row r="14393" spans="3:3" x14ac:dyDescent="0.25">
      <c r="C14393" s="17"/>
    </row>
    <row r="14394" spans="3:3" x14ac:dyDescent="0.25">
      <c r="C14394" s="17"/>
    </row>
    <row r="14395" spans="3:3" x14ac:dyDescent="0.25">
      <c r="C14395" s="17"/>
    </row>
    <row r="14396" spans="3:3" x14ac:dyDescent="0.25">
      <c r="C14396" s="17"/>
    </row>
    <row r="14397" spans="3:3" x14ac:dyDescent="0.25">
      <c r="C14397" s="17"/>
    </row>
    <row r="14398" spans="3:3" x14ac:dyDescent="0.25">
      <c r="C14398" s="17"/>
    </row>
    <row r="14399" spans="3:3" x14ac:dyDescent="0.25">
      <c r="C14399" s="17"/>
    </row>
    <row r="14400" spans="3:3" x14ac:dyDescent="0.25">
      <c r="C14400" s="17"/>
    </row>
    <row r="14401" spans="3:3" x14ac:dyDescent="0.25">
      <c r="C14401" s="17"/>
    </row>
    <row r="14402" spans="3:3" x14ac:dyDescent="0.25">
      <c r="C14402" s="17"/>
    </row>
    <row r="14403" spans="3:3" x14ac:dyDescent="0.25">
      <c r="C14403" s="17"/>
    </row>
    <row r="14404" spans="3:3" x14ac:dyDescent="0.25">
      <c r="C14404" s="17"/>
    </row>
    <row r="14405" spans="3:3" x14ac:dyDescent="0.25">
      <c r="C14405" s="17"/>
    </row>
    <row r="14406" spans="3:3" x14ac:dyDescent="0.25">
      <c r="C14406" s="17"/>
    </row>
    <row r="14407" spans="3:3" x14ac:dyDescent="0.25">
      <c r="C14407" s="17"/>
    </row>
    <row r="14408" spans="3:3" x14ac:dyDescent="0.25">
      <c r="C14408" s="17"/>
    </row>
    <row r="14409" spans="3:3" x14ac:dyDescent="0.25">
      <c r="C14409" s="17"/>
    </row>
    <row r="14410" spans="3:3" x14ac:dyDescent="0.25">
      <c r="C14410" s="17"/>
    </row>
    <row r="14411" spans="3:3" x14ac:dyDescent="0.25">
      <c r="C14411" s="17"/>
    </row>
    <row r="14412" spans="3:3" x14ac:dyDescent="0.25">
      <c r="C14412" s="17"/>
    </row>
    <row r="14413" spans="3:3" x14ac:dyDescent="0.25">
      <c r="C14413" s="17"/>
    </row>
    <row r="14414" spans="3:3" x14ac:dyDescent="0.25">
      <c r="C14414" s="17"/>
    </row>
    <row r="14415" spans="3:3" x14ac:dyDescent="0.25">
      <c r="C14415" s="17"/>
    </row>
    <row r="14416" spans="3:3" x14ac:dyDescent="0.25">
      <c r="C14416" s="17"/>
    </row>
    <row r="14417" spans="3:3" x14ac:dyDescent="0.25">
      <c r="C14417" s="17"/>
    </row>
    <row r="14418" spans="3:3" x14ac:dyDescent="0.25">
      <c r="C14418" s="17"/>
    </row>
    <row r="14419" spans="3:3" x14ac:dyDescent="0.25">
      <c r="C14419" s="17"/>
    </row>
    <row r="14420" spans="3:3" x14ac:dyDescent="0.25">
      <c r="C14420" s="17"/>
    </row>
    <row r="14421" spans="3:3" x14ac:dyDescent="0.25">
      <c r="C14421" s="17"/>
    </row>
    <row r="14422" spans="3:3" x14ac:dyDescent="0.25">
      <c r="C14422" s="17"/>
    </row>
    <row r="14423" spans="3:3" x14ac:dyDescent="0.25">
      <c r="C14423" s="17"/>
    </row>
    <row r="14424" spans="3:3" x14ac:dyDescent="0.25">
      <c r="C14424" s="17"/>
    </row>
    <row r="14425" spans="3:3" x14ac:dyDescent="0.25">
      <c r="C14425" s="17"/>
    </row>
    <row r="14426" spans="3:3" x14ac:dyDescent="0.25">
      <c r="C14426" s="17"/>
    </row>
    <row r="14427" spans="3:3" x14ac:dyDescent="0.25">
      <c r="C14427" s="17"/>
    </row>
    <row r="14428" spans="3:3" x14ac:dyDescent="0.25">
      <c r="C14428" s="17"/>
    </row>
    <row r="14429" spans="3:3" x14ac:dyDescent="0.25">
      <c r="C14429" s="17"/>
    </row>
    <row r="14430" spans="3:3" x14ac:dyDescent="0.25">
      <c r="C14430" s="17"/>
    </row>
    <row r="14431" spans="3:3" x14ac:dyDescent="0.25">
      <c r="C14431" s="17"/>
    </row>
    <row r="14432" spans="3:3" x14ac:dyDescent="0.25">
      <c r="C14432" s="17"/>
    </row>
    <row r="14433" spans="3:3" x14ac:dyDescent="0.25">
      <c r="C14433" s="17"/>
    </row>
    <row r="14434" spans="3:3" x14ac:dyDescent="0.25">
      <c r="C14434" s="17"/>
    </row>
    <row r="14435" spans="3:3" x14ac:dyDescent="0.25">
      <c r="C14435" s="17"/>
    </row>
    <row r="14436" spans="3:3" x14ac:dyDescent="0.25">
      <c r="C14436" s="17"/>
    </row>
    <row r="14437" spans="3:3" x14ac:dyDescent="0.25">
      <c r="C14437" s="17"/>
    </row>
    <row r="14438" spans="3:3" x14ac:dyDescent="0.25">
      <c r="C14438" s="17"/>
    </row>
    <row r="14439" spans="3:3" x14ac:dyDescent="0.25">
      <c r="C14439" s="17"/>
    </row>
    <row r="14440" spans="3:3" x14ac:dyDescent="0.25">
      <c r="C14440" s="17"/>
    </row>
    <row r="14441" spans="3:3" x14ac:dyDescent="0.25">
      <c r="C14441" s="17"/>
    </row>
    <row r="14442" spans="3:3" x14ac:dyDescent="0.25">
      <c r="C14442" s="17"/>
    </row>
    <row r="14443" spans="3:3" x14ac:dyDescent="0.25">
      <c r="C14443" s="17"/>
    </row>
    <row r="14444" spans="3:3" x14ac:dyDescent="0.25">
      <c r="C14444" s="17"/>
    </row>
    <row r="14445" spans="3:3" x14ac:dyDescent="0.25">
      <c r="C14445" s="17"/>
    </row>
    <row r="14446" spans="3:3" x14ac:dyDescent="0.25">
      <c r="C14446" s="17"/>
    </row>
    <row r="14447" spans="3:3" x14ac:dyDescent="0.25">
      <c r="C14447" s="17"/>
    </row>
    <row r="14448" spans="3:3" x14ac:dyDescent="0.25">
      <c r="C14448" s="17"/>
    </row>
    <row r="14449" spans="3:3" x14ac:dyDescent="0.25">
      <c r="C14449" s="17"/>
    </row>
    <row r="14450" spans="3:3" x14ac:dyDescent="0.25">
      <c r="C14450" s="17"/>
    </row>
    <row r="14451" spans="3:3" x14ac:dyDescent="0.25">
      <c r="C14451" s="17"/>
    </row>
    <row r="14452" spans="3:3" x14ac:dyDescent="0.25">
      <c r="C14452" s="17"/>
    </row>
    <row r="14453" spans="3:3" x14ac:dyDescent="0.25">
      <c r="C14453" s="17"/>
    </row>
    <row r="14454" spans="3:3" x14ac:dyDescent="0.25">
      <c r="C14454" s="17"/>
    </row>
    <row r="14455" spans="3:3" x14ac:dyDescent="0.25">
      <c r="C14455" s="17"/>
    </row>
    <row r="14456" spans="3:3" x14ac:dyDescent="0.25">
      <c r="C14456" s="17"/>
    </row>
    <row r="14457" spans="3:3" x14ac:dyDescent="0.25">
      <c r="C14457" s="17"/>
    </row>
    <row r="14458" spans="3:3" x14ac:dyDescent="0.25">
      <c r="C14458" s="17"/>
    </row>
    <row r="14459" spans="3:3" x14ac:dyDescent="0.25">
      <c r="C14459" s="17"/>
    </row>
    <row r="14460" spans="3:3" x14ac:dyDescent="0.25">
      <c r="C14460" s="17"/>
    </row>
    <row r="14461" spans="3:3" x14ac:dyDescent="0.25">
      <c r="C14461" s="17"/>
    </row>
    <row r="14462" spans="3:3" x14ac:dyDescent="0.25">
      <c r="C14462" s="17"/>
    </row>
    <row r="14463" spans="3:3" x14ac:dyDescent="0.25">
      <c r="C14463" s="17"/>
    </row>
    <row r="14464" spans="3:3" x14ac:dyDescent="0.25">
      <c r="C14464" s="17"/>
    </row>
    <row r="14465" spans="3:3" x14ac:dyDescent="0.25">
      <c r="C14465" s="17"/>
    </row>
    <row r="14466" spans="3:3" x14ac:dyDescent="0.25">
      <c r="C14466" s="17"/>
    </row>
    <row r="14467" spans="3:3" x14ac:dyDescent="0.25">
      <c r="C14467" s="17"/>
    </row>
    <row r="14468" spans="3:3" x14ac:dyDescent="0.25">
      <c r="C14468" s="17"/>
    </row>
    <row r="14469" spans="3:3" x14ac:dyDescent="0.25">
      <c r="C14469" s="17"/>
    </row>
    <row r="14470" spans="3:3" x14ac:dyDescent="0.25">
      <c r="C14470" s="17"/>
    </row>
    <row r="14471" spans="3:3" x14ac:dyDescent="0.25">
      <c r="C14471" s="17"/>
    </row>
    <row r="14472" spans="3:3" x14ac:dyDescent="0.25">
      <c r="C14472" s="17"/>
    </row>
    <row r="14473" spans="3:3" x14ac:dyDescent="0.25">
      <c r="C14473" s="17"/>
    </row>
    <row r="14474" spans="3:3" x14ac:dyDescent="0.25">
      <c r="C14474" s="17"/>
    </row>
    <row r="14475" spans="3:3" x14ac:dyDescent="0.25">
      <c r="C14475" s="17"/>
    </row>
    <row r="14476" spans="3:3" x14ac:dyDescent="0.25">
      <c r="C14476" s="17"/>
    </row>
    <row r="14477" spans="3:3" x14ac:dyDescent="0.25">
      <c r="C14477" s="17"/>
    </row>
    <row r="14478" spans="3:3" x14ac:dyDescent="0.25">
      <c r="C14478" s="17"/>
    </row>
    <row r="14479" spans="3:3" x14ac:dyDescent="0.25">
      <c r="C14479" s="17"/>
    </row>
    <row r="14480" spans="3:3" x14ac:dyDescent="0.25">
      <c r="C14480" s="17"/>
    </row>
    <row r="14481" spans="3:3" x14ac:dyDescent="0.25">
      <c r="C14481" s="17"/>
    </row>
    <row r="14482" spans="3:3" x14ac:dyDescent="0.25">
      <c r="C14482" s="17"/>
    </row>
    <row r="14483" spans="3:3" x14ac:dyDescent="0.25">
      <c r="C14483" s="17"/>
    </row>
    <row r="14484" spans="3:3" x14ac:dyDescent="0.25">
      <c r="C14484" s="17"/>
    </row>
    <row r="14485" spans="3:3" x14ac:dyDescent="0.25">
      <c r="C14485" s="17"/>
    </row>
    <row r="14486" spans="3:3" x14ac:dyDescent="0.25">
      <c r="C14486" s="17"/>
    </row>
    <row r="14487" spans="3:3" x14ac:dyDescent="0.25">
      <c r="C14487" s="17"/>
    </row>
    <row r="14488" spans="3:3" x14ac:dyDescent="0.25">
      <c r="C14488" s="17"/>
    </row>
    <row r="14489" spans="3:3" x14ac:dyDescent="0.25">
      <c r="C14489" s="17"/>
    </row>
    <row r="14490" spans="3:3" x14ac:dyDescent="0.25">
      <c r="C14490" s="17"/>
    </row>
    <row r="14491" spans="3:3" x14ac:dyDescent="0.25">
      <c r="C14491" s="17"/>
    </row>
    <row r="14492" spans="3:3" x14ac:dyDescent="0.25">
      <c r="C14492" s="17"/>
    </row>
    <row r="14493" spans="3:3" x14ac:dyDescent="0.25">
      <c r="C14493" s="17"/>
    </row>
    <row r="14494" spans="3:3" x14ac:dyDescent="0.25">
      <c r="C14494" s="17"/>
    </row>
    <row r="14495" spans="3:3" x14ac:dyDescent="0.25">
      <c r="C14495" s="17"/>
    </row>
    <row r="14496" spans="3:3" x14ac:dyDescent="0.25">
      <c r="C14496" s="17"/>
    </row>
    <row r="14497" spans="3:3" x14ac:dyDescent="0.25">
      <c r="C14497" s="17"/>
    </row>
    <row r="14498" spans="3:3" x14ac:dyDescent="0.25">
      <c r="C14498" s="17"/>
    </row>
    <row r="14499" spans="3:3" x14ac:dyDescent="0.25">
      <c r="C14499" s="17"/>
    </row>
    <row r="14500" spans="3:3" x14ac:dyDescent="0.25">
      <c r="C14500" s="17"/>
    </row>
    <row r="14501" spans="3:3" x14ac:dyDescent="0.25">
      <c r="C14501" s="17"/>
    </row>
    <row r="14502" spans="3:3" x14ac:dyDescent="0.25">
      <c r="C14502" s="17"/>
    </row>
    <row r="14503" spans="3:3" x14ac:dyDescent="0.25">
      <c r="C14503" s="17"/>
    </row>
    <row r="14504" spans="3:3" x14ac:dyDescent="0.25">
      <c r="C14504" s="17"/>
    </row>
    <row r="14505" spans="3:3" x14ac:dyDescent="0.25">
      <c r="C14505" s="17"/>
    </row>
    <row r="14506" spans="3:3" x14ac:dyDescent="0.25">
      <c r="C14506" s="17"/>
    </row>
    <row r="14507" spans="3:3" x14ac:dyDescent="0.25">
      <c r="C14507" s="17"/>
    </row>
    <row r="14508" spans="3:3" x14ac:dyDescent="0.25">
      <c r="C14508" s="17"/>
    </row>
    <row r="14509" spans="3:3" x14ac:dyDescent="0.25">
      <c r="C14509" s="17"/>
    </row>
    <row r="14510" spans="3:3" x14ac:dyDescent="0.25">
      <c r="C14510" s="17"/>
    </row>
    <row r="14511" spans="3:3" x14ac:dyDescent="0.25">
      <c r="C14511" s="17"/>
    </row>
    <row r="14512" spans="3:3" x14ac:dyDescent="0.25">
      <c r="C14512" s="17"/>
    </row>
    <row r="14513" spans="3:3" x14ac:dyDescent="0.25">
      <c r="C14513" s="17"/>
    </row>
    <row r="14514" spans="3:3" x14ac:dyDescent="0.25">
      <c r="C14514" s="17"/>
    </row>
    <row r="14515" spans="3:3" x14ac:dyDescent="0.25">
      <c r="C14515" s="17"/>
    </row>
    <row r="14516" spans="3:3" x14ac:dyDescent="0.25">
      <c r="C14516" s="17"/>
    </row>
    <row r="14517" spans="3:3" x14ac:dyDescent="0.25">
      <c r="C14517" s="17"/>
    </row>
    <row r="14518" spans="3:3" x14ac:dyDescent="0.25">
      <c r="C14518" s="17"/>
    </row>
    <row r="14519" spans="3:3" x14ac:dyDescent="0.25">
      <c r="C14519" s="17"/>
    </row>
    <row r="14520" spans="3:3" x14ac:dyDescent="0.25">
      <c r="C14520" s="17"/>
    </row>
    <row r="14521" spans="3:3" x14ac:dyDescent="0.25">
      <c r="C14521" s="17"/>
    </row>
    <row r="14522" spans="3:3" x14ac:dyDescent="0.25">
      <c r="C14522" s="17"/>
    </row>
    <row r="14523" spans="3:3" x14ac:dyDescent="0.25">
      <c r="C14523" s="17"/>
    </row>
    <row r="14524" spans="3:3" x14ac:dyDescent="0.25">
      <c r="C14524" s="17"/>
    </row>
    <row r="14525" spans="3:3" x14ac:dyDescent="0.25">
      <c r="C14525" s="17"/>
    </row>
    <row r="14526" spans="3:3" x14ac:dyDescent="0.25">
      <c r="C14526" s="17"/>
    </row>
    <row r="14527" spans="3:3" x14ac:dyDescent="0.25">
      <c r="C14527" s="17"/>
    </row>
    <row r="14528" spans="3:3" x14ac:dyDescent="0.25">
      <c r="C14528" s="17"/>
    </row>
    <row r="14529" spans="3:3" x14ac:dyDescent="0.25">
      <c r="C14529" s="17"/>
    </row>
    <row r="14530" spans="3:3" x14ac:dyDescent="0.25">
      <c r="C14530" s="17"/>
    </row>
    <row r="14531" spans="3:3" x14ac:dyDescent="0.25">
      <c r="C14531" s="17"/>
    </row>
    <row r="14532" spans="3:3" x14ac:dyDescent="0.25">
      <c r="C14532" s="17"/>
    </row>
    <row r="14533" spans="3:3" x14ac:dyDescent="0.25">
      <c r="C14533" s="17"/>
    </row>
    <row r="14534" spans="3:3" x14ac:dyDescent="0.25">
      <c r="C14534" s="17"/>
    </row>
    <row r="14535" spans="3:3" x14ac:dyDescent="0.25">
      <c r="C14535" s="17"/>
    </row>
    <row r="14536" spans="3:3" x14ac:dyDescent="0.25">
      <c r="C14536" s="17"/>
    </row>
    <row r="14537" spans="3:3" x14ac:dyDescent="0.25">
      <c r="C14537" s="17"/>
    </row>
    <row r="14538" spans="3:3" x14ac:dyDescent="0.25">
      <c r="C14538" s="17"/>
    </row>
    <row r="14539" spans="3:3" x14ac:dyDescent="0.25">
      <c r="C14539" s="17"/>
    </row>
    <row r="14540" spans="3:3" x14ac:dyDescent="0.25">
      <c r="C14540" s="17"/>
    </row>
    <row r="14541" spans="3:3" x14ac:dyDescent="0.25">
      <c r="C14541" s="17"/>
    </row>
    <row r="14542" spans="3:3" x14ac:dyDescent="0.25">
      <c r="C14542" s="17"/>
    </row>
    <row r="14543" spans="3:3" x14ac:dyDescent="0.25">
      <c r="C14543" s="17"/>
    </row>
    <row r="14544" spans="3:3" x14ac:dyDescent="0.25">
      <c r="C14544" s="17"/>
    </row>
    <row r="14545" spans="3:3" x14ac:dyDescent="0.25">
      <c r="C14545" s="17"/>
    </row>
    <row r="14546" spans="3:3" x14ac:dyDescent="0.25">
      <c r="C14546" s="17"/>
    </row>
    <row r="14547" spans="3:3" x14ac:dyDescent="0.25">
      <c r="C14547" s="17"/>
    </row>
    <row r="14548" spans="3:3" x14ac:dyDescent="0.25">
      <c r="C14548" s="17"/>
    </row>
    <row r="14549" spans="3:3" x14ac:dyDescent="0.25">
      <c r="C14549" s="17"/>
    </row>
    <row r="14550" spans="3:3" x14ac:dyDescent="0.25">
      <c r="C14550" s="17"/>
    </row>
    <row r="14551" spans="3:3" x14ac:dyDescent="0.25">
      <c r="C14551" s="17"/>
    </row>
    <row r="14552" spans="3:3" x14ac:dyDescent="0.25">
      <c r="C14552" s="17"/>
    </row>
    <row r="14553" spans="3:3" x14ac:dyDescent="0.25">
      <c r="C14553" s="17"/>
    </row>
    <row r="14554" spans="3:3" x14ac:dyDescent="0.25">
      <c r="C14554" s="17"/>
    </row>
    <row r="14555" spans="3:3" x14ac:dyDescent="0.25">
      <c r="C14555" s="17"/>
    </row>
    <row r="14556" spans="3:3" x14ac:dyDescent="0.25">
      <c r="C14556" s="17"/>
    </row>
    <row r="14557" spans="3:3" x14ac:dyDescent="0.25">
      <c r="C14557" s="17"/>
    </row>
    <row r="14558" spans="3:3" x14ac:dyDescent="0.25">
      <c r="C14558" s="17"/>
    </row>
    <row r="14559" spans="3:3" x14ac:dyDescent="0.25">
      <c r="C14559" s="17"/>
    </row>
    <row r="14560" spans="3:3" x14ac:dyDescent="0.25">
      <c r="C14560" s="17"/>
    </row>
    <row r="14561" spans="3:3" x14ac:dyDescent="0.25">
      <c r="C14561" s="17"/>
    </row>
    <row r="14562" spans="3:3" x14ac:dyDescent="0.25">
      <c r="C14562" s="17"/>
    </row>
    <row r="14563" spans="3:3" x14ac:dyDescent="0.25">
      <c r="C14563" s="17"/>
    </row>
    <row r="14564" spans="3:3" x14ac:dyDescent="0.25">
      <c r="C14564" s="17"/>
    </row>
    <row r="14565" spans="3:3" x14ac:dyDescent="0.25">
      <c r="C14565" s="17"/>
    </row>
    <row r="14566" spans="3:3" x14ac:dyDescent="0.25">
      <c r="C14566" s="17"/>
    </row>
    <row r="14567" spans="3:3" x14ac:dyDescent="0.25">
      <c r="C14567" s="17"/>
    </row>
    <row r="14568" spans="3:3" x14ac:dyDescent="0.25">
      <c r="C14568" s="17"/>
    </row>
    <row r="14569" spans="3:3" x14ac:dyDescent="0.25">
      <c r="C14569" s="17"/>
    </row>
    <row r="14570" spans="3:3" x14ac:dyDescent="0.25">
      <c r="C14570" s="17"/>
    </row>
    <row r="14571" spans="3:3" x14ac:dyDescent="0.25">
      <c r="C14571" s="17"/>
    </row>
    <row r="14572" spans="3:3" x14ac:dyDescent="0.25">
      <c r="C14572" s="17"/>
    </row>
    <row r="14573" spans="3:3" x14ac:dyDescent="0.25">
      <c r="C14573" s="17"/>
    </row>
    <row r="14574" spans="3:3" x14ac:dyDescent="0.25">
      <c r="C14574" s="17"/>
    </row>
    <row r="14575" spans="3:3" x14ac:dyDescent="0.25">
      <c r="C14575" s="17"/>
    </row>
    <row r="14576" spans="3:3" x14ac:dyDescent="0.25">
      <c r="C14576" s="17"/>
    </row>
    <row r="14577" spans="3:3" x14ac:dyDescent="0.25">
      <c r="C14577" s="17"/>
    </row>
    <row r="14578" spans="3:3" x14ac:dyDescent="0.25">
      <c r="C14578" s="17"/>
    </row>
    <row r="14579" spans="3:3" x14ac:dyDescent="0.25">
      <c r="C14579" s="17"/>
    </row>
    <row r="14580" spans="3:3" x14ac:dyDescent="0.25">
      <c r="C14580" s="17"/>
    </row>
    <row r="14581" spans="3:3" x14ac:dyDescent="0.25">
      <c r="C14581" s="17"/>
    </row>
    <row r="14582" spans="3:3" x14ac:dyDescent="0.25">
      <c r="C14582" s="17"/>
    </row>
    <row r="14583" spans="3:3" x14ac:dyDescent="0.25">
      <c r="C14583" s="17"/>
    </row>
    <row r="14584" spans="3:3" x14ac:dyDescent="0.25">
      <c r="C14584" s="17"/>
    </row>
    <row r="14585" spans="3:3" x14ac:dyDescent="0.25">
      <c r="C14585" s="17"/>
    </row>
    <row r="14586" spans="3:3" x14ac:dyDescent="0.25">
      <c r="C14586" s="17"/>
    </row>
    <row r="14587" spans="3:3" x14ac:dyDescent="0.25">
      <c r="C14587" s="17"/>
    </row>
    <row r="14588" spans="3:3" x14ac:dyDescent="0.25">
      <c r="C14588" s="17"/>
    </row>
    <row r="14589" spans="3:3" x14ac:dyDescent="0.25">
      <c r="C14589" s="17"/>
    </row>
    <row r="14590" spans="3:3" x14ac:dyDescent="0.25">
      <c r="C14590" s="17"/>
    </row>
    <row r="14591" spans="3:3" x14ac:dyDescent="0.25">
      <c r="C14591" s="17"/>
    </row>
    <row r="14592" spans="3:3" x14ac:dyDescent="0.25">
      <c r="C14592" s="17"/>
    </row>
    <row r="14593" spans="3:3" x14ac:dyDescent="0.25">
      <c r="C14593" s="17"/>
    </row>
    <row r="14594" spans="3:3" x14ac:dyDescent="0.25">
      <c r="C14594" s="17"/>
    </row>
    <row r="14595" spans="3:3" x14ac:dyDescent="0.25">
      <c r="C14595" s="17"/>
    </row>
    <row r="14596" spans="3:3" x14ac:dyDescent="0.25">
      <c r="C14596" s="17"/>
    </row>
    <row r="14597" spans="3:3" x14ac:dyDescent="0.25">
      <c r="C14597" s="17"/>
    </row>
    <row r="14598" spans="3:3" x14ac:dyDescent="0.25">
      <c r="C14598" s="17"/>
    </row>
    <row r="14599" spans="3:3" x14ac:dyDescent="0.25">
      <c r="C14599" s="17"/>
    </row>
    <row r="14600" spans="3:3" x14ac:dyDescent="0.25">
      <c r="C14600" s="17"/>
    </row>
    <row r="14601" spans="3:3" x14ac:dyDescent="0.25">
      <c r="C14601" s="17"/>
    </row>
    <row r="14602" spans="3:3" x14ac:dyDescent="0.25">
      <c r="C14602" s="17"/>
    </row>
    <row r="14603" spans="3:3" x14ac:dyDescent="0.25">
      <c r="C14603" s="17"/>
    </row>
    <row r="14604" spans="3:3" x14ac:dyDescent="0.25">
      <c r="C14604" s="17"/>
    </row>
    <row r="14605" spans="3:3" x14ac:dyDescent="0.25">
      <c r="C14605" s="17"/>
    </row>
    <row r="14606" spans="3:3" x14ac:dyDescent="0.25">
      <c r="C14606" s="17"/>
    </row>
    <row r="14607" spans="3:3" x14ac:dyDescent="0.25">
      <c r="C14607" s="17"/>
    </row>
    <row r="14608" spans="3:3" x14ac:dyDescent="0.25">
      <c r="C14608" s="17"/>
    </row>
    <row r="14609" spans="3:3" x14ac:dyDescent="0.25">
      <c r="C14609" s="17"/>
    </row>
    <row r="14610" spans="3:3" x14ac:dyDescent="0.25">
      <c r="C14610" s="17"/>
    </row>
    <row r="14611" spans="3:3" x14ac:dyDescent="0.25">
      <c r="C14611" s="17"/>
    </row>
    <row r="14612" spans="3:3" x14ac:dyDescent="0.25">
      <c r="C14612" s="17"/>
    </row>
    <row r="14613" spans="3:3" x14ac:dyDescent="0.25">
      <c r="C14613" s="17"/>
    </row>
    <row r="14614" spans="3:3" x14ac:dyDescent="0.25">
      <c r="C14614" s="17"/>
    </row>
    <row r="14615" spans="3:3" x14ac:dyDescent="0.25">
      <c r="C14615" s="17"/>
    </row>
    <row r="14616" spans="3:3" x14ac:dyDescent="0.25">
      <c r="C14616" s="17"/>
    </row>
    <row r="14617" spans="3:3" x14ac:dyDescent="0.25">
      <c r="C14617" s="17"/>
    </row>
    <row r="14618" spans="3:3" x14ac:dyDescent="0.25">
      <c r="C14618" s="17"/>
    </row>
    <row r="14619" spans="3:3" x14ac:dyDescent="0.25">
      <c r="C14619" s="17"/>
    </row>
    <row r="14620" spans="3:3" x14ac:dyDescent="0.25">
      <c r="C14620" s="17"/>
    </row>
    <row r="14621" spans="3:3" x14ac:dyDescent="0.25">
      <c r="C14621" s="17"/>
    </row>
    <row r="14622" spans="3:3" x14ac:dyDescent="0.25">
      <c r="C14622" s="17"/>
    </row>
    <row r="14623" spans="3:3" x14ac:dyDescent="0.25">
      <c r="C14623" s="17"/>
    </row>
    <row r="14624" spans="3:3" x14ac:dyDescent="0.25">
      <c r="C14624" s="17"/>
    </row>
    <row r="14625" spans="3:3" x14ac:dyDescent="0.25">
      <c r="C14625" s="17"/>
    </row>
    <row r="14626" spans="3:3" x14ac:dyDescent="0.25">
      <c r="C14626" s="17"/>
    </row>
    <row r="14627" spans="3:3" x14ac:dyDescent="0.25">
      <c r="C14627" s="17"/>
    </row>
    <row r="14628" spans="3:3" x14ac:dyDescent="0.25">
      <c r="C14628" s="17"/>
    </row>
    <row r="14629" spans="3:3" x14ac:dyDescent="0.25">
      <c r="C14629" s="17"/>
    </row>
    <row r="14630" spans="3:3" x14ac:dyDescent="0.25">
      <c r="C14630" s="17"/>
    </row>
    <row r="14631" spans="3:3" x14ac:dyDescent="0.25">
      <c r="C14631" s="17"/>
    </row>
    <row r="14632" spans="3:3" x14ac:dyDescent="0.25">
      <c r="C14632" s="17"/>
    </row>
    <row r="14633" spans="3:3" x14ac:dyDescent="0.25">
      <c r="C14633" s="17"/>
    </row>
    <row r="14634" spans="3:3" x14ac:dyDescent="0.25">
      <c r="C14634" s="17"/>
    </row>
    <row r="14635" spans="3:3" x14ac:dyDescent="0.25">
      <c r="C14635" s="17"/>
    </row>
    <row r="14636" spans="3:3" x14ac:dyDescent="0.25">
      <c r="C14636" s="17"/>
    </row>
    <row r="14637" spans="3:3" x14ac:dyDescent="0.25">
      <c r="C14637" s="17"/>
    </row>
    <row r="14638" spans="3:3" x14ac:dyDescent="0.25">
      <c r="C14638" s="17"/>
    </row>
    <row r="14639" spans="3:3" x14ac:dyDescent="0.25">
      <c r="C14639" s="17"/>
    </row>
    <row r="14640" spans="3:3" x14ac:dyDescent="0.25">
      <c r="C14640" s="17"/>
    </row>
    <row r="14641" spans="3:3" x14ac:dyDescent="0.25">
      <c r="C14641" s="17"/>
    </row>
    <row r="14642" spans="3:3" x14ac:dyDescent="0.25">
      <c r="C14642" s="17"/>
    </row>
    <row r="14643" spans="3:3" x14ac:dyDescent="0.25">
      <c r="C14643" s="17"/>
    </row>
    <row r="14644" spans="3:3" x14ac:dyDescent="0.25">
      <c r="C14644" s="17"/>
    </row>
    <row r="14645" spans="3:3" x14ac:dyDescent="0.25">
      <c r="C14645" s="17"/>
    </row>
    <row r="14646" spans="3:3" x14ac:dyDescent="0.25">
      <c r="C14646" s="17"/>
    </row>
    <row r="14647" spans="3:3" x14ac:dyDescent="0.25">
      <c r="C14647" s="17"/>
    </row>
    <row r="14648" spans="3:3" x14ac:dyDescent="0.25">
      <c r="C14648" s="17"/>
    </row>
    <row r="14649" spans="3:3" x14ac:dyDescent="0.25">
      <c r="C14649" s="17"/>
    </row>
    <row r="14650" spans="3:3" x14ac:dyDescent="0.25">
      <c r="C14650" s="17"/>
    </row>
    <row r="14651" spans="3:3" x14ac:dyDescent="0.25">
      <c r="C14651" s="17"/>
    </row>
    <row r="14652" spans="3:3" x14ac:dyDescent="0.25">
      <c r="C14652" s="17"/>
    </row>
    <row r="14653" spans="3:3" x14ac:dyDescent="0.25">
      <c r="C14653" s="17"/>
    </row>
    <row r="14654" spans="3:3" x14ac:dyDescent="0.25">
      <c r="C14654" s="17"/>
    </row>
    <row r="14655" spans="3:3" x14ac:dyDescent="0.25">
      <c r="C14655" s="17"/>
    </row>
    <row r="14656" spans="3:3" x14ac:dyDescent="0.25">
      <c r="C14656" s="17"/>
    </row>
    <row r="14657" spans="3:3" x14ac:dyDescent="0.25">
      <c r="C14657" s="17"/>
    </row>
    <row r="14658" spans="3:3" x14ac:dyDescent="0.25">
      <c r="C14658" s="17"/>
    </row>
    <row r="14659" spans="3:3" x14ac:dyDescent="0.25">
      <c r="C14659" s="17"/>
    </row>
    <row r="14660" spans="3:3" x14ac:dyDescent="0.25">
      <c r="C14660" s="17"/>
    </row>
    <row r="14661" spans="3:3" x14ac:dyDescent="0.25">
      <c r="C14661" s="17"/>
    </row>
    <row r="14662" spans="3:3" x14ac:dyDescent="0.25">
      <c r="C14662" s="17"/>
    </row>
    <row r="14663" spans="3:3" x14ac:dyDescent="0.25">
      <c r="C14663" s="17"/>
    </row>
    <row r="14664" spans="3:3" x14ac:dyDescent="0.25">
      <c r="C14664" s="17"/>
    </row>
    <row r="14665" spans="3:3" x14ac:dyDescent="0.25">
      <c r="C14665" s="17"/>
    </row>
    <row r="14666" spans="3:3" x14ac:dyDescent="0.25">
      <c r="C14666" s="17"/>
    </row>
    <row r="14667" spans="3:3" x14ac:dyDescent="0.25">
      <c r="C14667" s="17"/>
    </row>
    <row r="14668" spans="3:3" x14ac:dyDescent="0.25">
      <c r="C14668" s="17"/>
    </row>
    <row r="14669" spans="3:3" x14ac:dyDescent="0.25">
      <c r="C14669" s="17"/>
    </row>
    <row r="14670" spans="3:3" x14ac:dyDescent="0.25">
      <c r="C14670" s="17"/>
    </row>
    <row r="14671" spans="3:3" x14ac:dyDescent="0.25">
      <c r="C14671" s="17"/>
    </row>
    <row r="14672" spans="3:3" x14ac:dyDescent="0.25">
      <c r="C14672" s="17"/>
    </row>
    <row r="14673" spans="3:3" x14ac:dyDescent="0.25">
      <c r="C14673" s="17"/>
    </row>
    <row r="14674" spans="3:3" x14ac:dyDescent="0.25">
      <c r="C14674" s="17"/>
    </row>
    <row r="14675" spans="3:3" x14ac:dyDescent="0.25">
      <c r="C14675" s="17"/>
    </row>
    <row r="14676" spans="3:3" x14ac:dyDescent="0.25">
      <c r="C14676" s="17"/>
    </row>
    <row r="14677" spans="3:3" x14ac:dyDescent="0.25">
      <c r="C14677" s="17"/>
    </row>
    <row r="14678" spans="3:3" x14ac:dyDescent="0.25">
      <c r="C14678" s="17"/>
    </row>
    <row r="14679" spans="3:3" x14ac:dyDescent="0.25">
      <c r="C14679" s="17"/>
    </row>
    <row r="14680" spans="3:3" x14ac:dyDescent="0.25">
      <c r="C14680" s="17"/>
    </row>
    <row r="14681" spans="3:3" x14ac:dyDescent="0.25">
      <c r="C14681" s="17"/>
    </row>
    <row r="14682" spans="3:3" x14ac:dyDescent="0.25">
      <c r="C14682" s="17"/>
    </row>
    <row r="14683" spans="3:3" x14ac:dyDescent="0.25">
      <c r="C14683" s="17"/>
    </row>
    <row r="14684" spans="3:3" x14ac:dyDescent="0.25">
      <c r="C14684" s="17"/>
    </row>
    <row r="14685" spans="3:3" x14ac:dyDescent="0.25">
      <c r="C14685" s="17"/>
    </row>
    <row r="14686" spans="3:3" x14ac:dyDescent="0.25">
      <c r="C14686" s="17"/>
    </row>
    <row r="14687" spans="3:3" x14ac:dyDescent="0.25">
      <c r="C14687" s="17"/>
    </row>
    <row r="14688" spans="3:3" x14ac:dyDescent="0.25">
      <c r="C14688" s="17"/>
    </row>
    <row r="14689" spans="3:3" x14ac:dyDescent="0.25">
      <c r="C14689" s="17"/>
    </row>
    <row r="14690" spans="3:3" x14ac:dyDescent="0.25">
      <c r="C14690" s="17"/>
    </row>
    <row r="14691" spans="3:3" x14ac:dyDescent="0.25">
      <c r="C14691" s="17"/>
    </row>
    <row r="14692" spans="3:3" x14ac:dyDescent="0.25">
      <c r="C14692" s="17"/>
    </row>
    <row r="14693" spans="3:3" x14ac:dyDescent="0.25">
      <c r="C14693" s="17"/>
    </row>
    <row r="14694" spans="3:3" x14ac:dyDescent="0.25">
      <c r="C14694" s="17"/>
    </row>
    <row r="14695" spans="3:3" x14ac:dyDescent="0.25">
      <c r="C14695" s="17"/>
    </row>
    <row r="14696" spans="3:3" x14ac:dyDescent="0.25">
      <c r="C14696" s="17"/>
    </row>
    <row r="14697" spans="3:3" x14ac:dyDescent="0.25">
      <c r="C14697" s="17"/>
    </row>
    <row r="14698" spans="3:3" x14ac:dyDescent="0.25">
      <c r="C14698" s="17"/>
    </row>
    <row r="14699" spans="3:3" x14ac:dyDescent="0.25">
      <c r="C14699" s="17"/>
    </row>
    <row r="14700" spans="3:3" x14ac:dyDescent="0.25">
      <c r="C14700" s="17"/>
    </row>
    <row r="14701" spans="3:3" x14ac:dyDescent="0.25">
      <c r="C14701" s="17"/>
    </row>
    <row r="14702" spans="3:3" x14ac:dyDescent="0.25">
      <c r="C14702" s="17"/>
    </row>
    <row r="14703" spans="3:3" x14ac:dyDescent="0.25">
      <c r="C14703" s="17"/>
    </row>
    <row r="14704" spans="3:3" x14ac:dyDescent="0.25">
      <c r="C14704" s="17"/>
    </row>
    <row r="14705" spans="3:3" x14ac:dyDescent="0.25">
      <c r="C14705" s="17"/>
    </row>
    <row r="14706" spans="3:3" x14ac:dyDescent="0.25">
      <c r="C14706" s="17"/>
    </row>
    <row r="14707" spans="3:3" x14ac:dyDescent="0.25">
      <c r="C14707" s="17"/>
    </row>
    <row r="14708" spans="3:3" x14ac:dyDescent="0.25">
      <c r="C14708" s="17"/>
    </row>
    <row r="14709" spans="3:3" x14ac:dyDescent="0.25">
      <c r="C14709" s="17"/>
    </row>
    <row r="14710" spans="3:3" x14ac:dyDescent="0.25">
      <c r="C14710" s="17"/>
    </row>
    <row r="14711" spans="3:3" x14ac:dyDescent="0.25">
      <c r="C14711" s="17"/>
    </row>
    <row r="14712" spans="3:3" x14ac:dyDescent="0.25">
      <c r="C14712" s="17"/>
    </row>
    <row r="14713" spans="3:3" x14ac:dyDescent="0.25">
      <c r="C14713" s="17"/>
    </row>
    <row r="14714" spans="3:3" x14ac:dyDescent="0.25">
      <c r="C14714" s="17"/>
    </row>
    <row r="14715" spans="3:3" x14ac:dyDescent="0.25">
      <c r="C14715" s="17"/>
    </row>
    <row r="14716" spans="3:3" x14ac:dyDescent="0.25">
      <c r="C14716" s="17"/>
    </row>
    <row r="14717" spans="3:3" x14ac:dyDescent="0.25">
      <c r="C14717" s="17"/>
    </row>
    <row r="14718" spans="3:3" x14ac:dyDescent="0.25">
      <c r="C14718" s="17"/>
    </row>
    <row r="14719" spans="3:3" x14ac:dyDescent="0.25">
      <c r="C14719" s="17"/>
    </row>
    <row r="14720" spans="3:3" x14ac:dyDescent="0.25">
      <c r="C14720" s="17"/>
    </row>
    <row r="14721" spans="3:3" x14ac:dyDescent="0.25">
      <c r="C14721" s="17"/>
    </row>
    <row r="14722" spans="3:3" x14ac:dyDescent="0.25">
      <c r="C14722" s="17"/>
    </row>
    <row r="14723" spans="3:3" x14ac:dyDescent="0.25">
      <c r="C14723" s="17"/>
    </row>
    <row r="14724" spans="3:3" x14ac:dyDescent="0.25">
      <c r="C14724" s="17"/>
    </row>
    <row r="14725" spans="3:3" x14ac:dyDescent="0.25">
      <c r="C14725" s="17"/>
    </row>
    <row r="14726" spans="3:3" x14ac:dyDescent="0.25">
      <c r="C14726" s="17"/>
    </row>
    <row r="14727" spans="3:3" x14ac:dyDescent="0.25">
      <c r="C14727" s="17"/>
    </row>
    <row r="14728" spans="3:3" x14ac:dyDescent="0.25">
      <c r="C14728" s="17"/>
    </row>
    <row r="14729" spans="3:3" x14ac:dyDescent="0.25">
      <c r="C14729" s="17"/>
    </row>
    <row r="14730" spans="3:3" x14ac:dyDescent="0.25">
      <c r="C14730" s="17"/>
    </row>
    <row r="14731" spans="3:3" x14ac:dyDescent="0.25">
      <c r="C14731" s="17"/>
    </row>
    <row r="14732" spans="3:3" x14ac:dyDescent="0.25">
      <c r="C14732" s="17"/>
    </row>
    <row r="14733" spans="3:3" x14ac:dyDescent="0.25">
      <c r="C14733" s="17"/>
    </row>
    <row r="14734" spans="3:3" x14ac:dyDescent="0.25">
      <c r="C14734" s="17"/>
    </row>
    <row r="14735" spans="3:3" x14ac:dyDescent="0.25">
      <c r="C14735" s="17"/>
    </row>
    <row r="14736" spans="3:3" x14ac:dyDescent="0.25">
      <c r="C14736" s="17"/>
    </row>
    <row r="14737" spans="3:3" x14ac:dyDescent="0.25">
      <c r="C14737" s="17"/>
    </row>
    <row r="14738" spans="3:3" x14ac:dyDescent="0.25">
      <c r="C14738" s="17"/>
    </row>
    <row r="14739" spans="3:3" x14ac:dyDescent="0.25">
      <c r="C14739" s="17"/>
    </row>
    <row r="14740" spans="3:3" x14ac:dyDescent="0.25">
      <c r="C14740" s="17"/>
    </row>
    <row r="14741" spans="3:3" x14ac:dyDescent="0.25">
      <c r="C14741" s="17"/>
    </row>
    <row r="14742" spans="3:3" x14ac:dyDescent="0.25">
      <c r="C14742" s="17"/>
    </row>
    <row r="14743" spans="3:3" x14ac:dyDescent="0.25">
      <c r="C14743" s="17"/>
    </row>
    <row r="14744" spans="3:3" x14ac:dyDescent="0.25">
      <c r="C14744" s="17"/>
    </row>
    <row r="14745" spans="3:3" x14ac:dyDescent="0.25">
      <c r="C14745" s="17"/>
    </row>
    <row r="14746" spans="3:3" x14ac:dyDescent="0.25">
      <c r="C14746" s="17"/>
    </row>
    <row r="14747" spans="3:3" x14ac:dyDescent="0.25">
      <c r="C14747" s="17"/>
    </row>
    <row r="14748" spans="3:3" x14ac:dyDescent="0.25">
      <c r="C14748" s="17"/>
    </row>
    <row r="14749" spans="3:3" x14ac:dyDescent="0.25">
      <c r="C14749" s="17"/>
    </row>
    <row r="14750" spans="3:3" x14ac:dyDescent="0.25">
      <c r="C14750" s="17"/>
    </row>
    <row r="14751" spans="3:3" x14ac:dyDescent="0.25">
      <c r="C14751" s="17"/>
    </row>
    <row r="14752" spans="3:3" x14ac:dyDescent="0.25">
      <c r="C14752" s="17"/>
    </row>
    <row r="14753" spans="3:3" x14ac:dyDescent="0.25">
      <c r="C14753" s="17"/>
    </row>
    <row r="14754" spans="3:3" x14ac:dyDescent="0.25">
      <c r="C14754" s="17"/>
    </row>
    <row r="14755" spans="3:3" x14ac:dyDescent="0.25">
      <c r="C14755" s="17"/>
    </row>
    <row r="14756" spans="3:3" x14ac:dyDescent="0.25">
      <c r="C14756" s="17"/>
    </row>
    <row r="14757" spans="3:3" x14ac:dyDescent="0.25">
      <c r="C14757" s="17"/>
    </row>
    <row r="14758" spans="3:3" x14ac:dyDescent="0.25">
      <c r="C14758" s="17"/>
    </row>
    <row r="14759" spans="3:3" x14ac:dyDescent="0.25">
      <c r="C14759" s="17"/>
    </row>
    <row r="14760" spans="3:3" x14ac:dyDescent="0.25">
      <c r="C14760" s="17"/>
    </row>
    <row r="14761" spans="3:3" x14ac:dyDescent="0.25">
      <c r="C14761" s="17"/>
    </row>
    <row r="14762" spans="3:3" x14ac:dyDescent="0.25">
      <c r="C14762" s="17"/>
    </row>
    <row r="14763" spans="3:3" x14ac:dyDescent="0.25">
      <c r="C14763" s="17"/>
    </row>
    <row r="14764" spans="3:3" x14ac:dyDescent="0.25">
      <c r="C14764" s="17"/>
    </row>
    <row r="14765" spans="3:3" x14ac:dyDescent="0.25">
      <c r="C14765" s="17"/>
    </row>
    <row r="14766" spans="3:3" x14ac:dyDescent="0.25">
      <c r="C14766" s="17"/>
    </row>
    <row r="14767" spans="3:3" x14ac:dyDescent="0.25">
      <c r="C14767" s="17"/>
    </row>
    <row r="14768" spans="3:3" x14ac:dyDescent="0.25">
      <c r="C14768" s="17"/>
    </row>
    <row r="14769" spans="3:3" x14ac:dyDescent="0.25">
      <c r="C14769" s="17"/>
    </row>
    <row r="14770" spans="3:3" x14ac:dyDescent="0.25">
      <c r="C14770" s="17"/>
    </row>
    <row r="14771" spans="3:3" x14ac:dyDescent="0.25">
      <c r="C14771" s="17"/>
    </row>
    <row r="14772" spans="3:3" x14ac:dyDescent="0.25">
      <c r="C14772" s="17"/>
    </row>
    <row r="14773" spans="3:3" x14ac:dyDescent="0.25">
      <c r="C14773" s="17"/>
    </row>
    <row r="14774" spans="3:3" x14ac:dyDescent="0.25">
      <c r="C14774" s="17"/>
    </row>
    <row r="14775" spans="3:3" x14ac:dyDescent="0.25">
      <c r="C14775" s="17"/>
    </row>
    <row r="14776" spans="3:3" x14ac:dyDescent="0.25">
      <c r="C14776" s="17"/>
    </row>
    <row r="14777" spans="3:3" x14ac:dyDescent="0.25">
      <c r="C14777" s="17"/>
    </row>
    <row r="14778" spans="3:3" x14ac:dyDescent="0.25">
      <c r="C14778" s="17"/>
    </row>
    <row r="14779" spans="3:3" x14ac:dyDescent="0.25">
      <c r="C14779" s="17"/>
    </row>
    <row r="14780" spans="3:3" x14ac:dyDescent="0.25">
      <c r="C14780" s="17"/>
    </row>
    <row r="14781" spans="3:3" x14ac:dyDescent="0.25">
      <c r="C14781" s="17"/>
    </row>
    <row r="14782" spans="3:3" x14ac:dyDescent="0.25">
      <c r="C14782" s="17"/>
    </row>
    <row r="14783" spans="3:3" x14ac:dyDescent="0.25">
      <c r="C14783" s="17"/>
    </row>
    <row r="14784" spans="3:3" x14ac:dyDescent="0.25">
      <c r="C14784" s="17"/>
    </row>
    <row r="14785" spans="3:3" x14ac:dyDescent="0.25">
      <c r="C14785" s="17"/>
    </row>
    <row r="14786" spans="3:3" x14ac:dyDescent="0.25">
      <c r="C14786" s="17"/>
    </row>
    <row r="14787" spans="3:3" x14ac:dyDescent="0.25">
      <c r="C14787" s="17"/>
    </row>
    <row r="14788" spans="3:3" x14ac:dyDescent="0.25">
      <c r="C14788" s="17"/>
    </row>
    <row r="14789" spans="3:3" x14ac:dyDescent="0.25">
      <c r="C14789" s="17"/>
    </row>
    <row r="14790" spans="3:3" x14ac:dyDescent="0.25">
      <c r="C14790" s="17"/>
    </row>
    <row r="14791" spans="3:3" x14ac:dyDescent="0.25">
      <c r="C14791" s="17"/>
    </row>
    <row r="14792" spans="3:3" x14ac:dyDescent="0.25">
      <c r="C14792" s="17"/>
    </row>
    <row r="14793" spans="3:3" x14ac:dyDescent="0.25">
      <c r="C14793" s="17"/>
    </row>
    <row r="14794" spans="3:3" x14ac:dyDescent="0.25">
      <c r="C14794" s="17"/>
    </row>
    <row r="14795" spans="3:3" x14ac:dyDescent="0.25">
      <c r="C14795" s="17"/>
    </row>
    <row r="14796" spans="3:3" x14ac:dyDescent="0.25">
      <c r="C14796" s="17"/>
    </row>
    <row r="14797" spans="3:3" x14ac:dyDescent="0.25">
      <c r="C14797" s="17"/>
    </row>
    <row r="14798" spans="3:3" x14ac:dyDescent="0.25">
      <c r="C14798" s="17"/>
    </row>
    <row r="14799" spans="3:3" x14ac:dyDescent="0.25">
      <c r="C14799" s="17"/>
    </row>
    <row r="14800" spans="3:3" x14ac:dyDescent="0.25">
      <c r="C14800" s="17"/>
    </row>
    <row r="14801" spans="3:3" x14ac:dyDescent="0.25">
      <c r="C14801" s="17"/>
    </row>
    <row r="14802" spans="3:3" x14ac:dyDescent="0.25">
      <c r="C14802" s="17"/>
    </row>
    <row r="14803" spans="3:3" x14ac:dyDescent="0.25">
      <c r="C14803" s="17"/>
    </row>
    <row r="14804" spans="3:3" x14ac:dyDescent="0.25">
      <c r="C14804" s="17"/>
    </row>
    <row r="14805" spans="3:3" x14ac:dyDescent="0.25">
      <c r="C14805" s="17"/>
    </row>
    <row r="14806" spans="3:3" x14ac:dyDescent="0.25">
      <c r="C14806" s="17"/>
    </row>
    <row r="14807" spans="3:3" x14ac:dyDescent="0.25">
      <c r="C14807" s="17"/>
    </row>
    <row r="14808" spans="3:3" x14ac:dyDescent="0.25">
      <c r="C14808" s="17"/>
    </row>
    <row r="14809" spans="3:3" x14ac:dyDescent="0.25">
      <c r="C14809" s="17"/>
    </row>
    <row r="14810" spans="3:3" x14ac:dyDescent="0.25">
      <c r="C14810" s="17"/>
    </row>
    <row r="14811" spans="3:3" x14ac:dyDescent="0.25">
      <c r="C14811" s="17"/>
    </row>
    <row r="14812" spans="3:3" x14ac:dyDescent="0.25">
      <c r="C14812" s="17"/>
    </row>
    <row r="14813" spans="3:3" x14ac:dyDescent="0.25">
      <c r="C14813" s="17"/>
    </row>
    <row r="14814" spans="3:3" x14ac:dyDescent="0.25">
      <c r="C14814" s="17"/>
    </row>
    <row r="14815" spans="3:3" x14ac:dyDescent="0.25">
      <c r="C14815" s="17"/>
    </row>
    <row r="14816" spans="3:3" x14ac:dyDescent="0.25">
      <c r="C14816" s="17"/>
    </row>
    <row r="14817" spans="3:3" x14ac:dyDescent="0.25">
      <c r="C14817" s="17"/>
    </row>
    <row r="14818" spans="3:3" x14ac:dyDescent="0.25">
      <c r="C14818" s="17"/>
    </row>
    <row r="14819" spans="3:3" x14ac:dyDescent="0.25">
      <c r="C14819" s="17"/>
    </row>
    <row r="14820" spans="3:3" x14ac:dyDescent="0.25">
      <c r="C14820" s="17"/>
    </row>
    <row r="14821" spans="3:3" x14ac:dyDescent="0.25">
      <c r="C14821" s="17"/>
    </row>
    <row r="14822" spans="3:3" x14ac:dyDescent="0.25">
      <c r="C14822" s="17"/>
    </row>
    <row r="14823" spans="3:3" x14ac:dyDescent="0.25">
      <c r="C14823" s="17"/>
    </row>
    <row r="14824" spans="3:3" x14ac:dyDescent="0.25">
      <c r="C14824" s="17"/>
    </row>
    <row r="14825" spans="3:3" x14ac:dyDescent="0.25">
      <c r="C14825" s="17"/>
    </row>
    <row r="14826" spans="3:3" x14ac:dyDescent="0.25">
      <c r="C14826" s="17"/>
    </row>
    <row r="14827" spans="3:3" x14ac:dyDescent="0.25">
      <c r="C14827" s="17"/>
    </row>
    <row r="14828" spans="3:3" x14ac:dyDescent="0.25">
      <c r="C14828" s="17"/>
    </row>
    <row r="14829" spans="3:3" x14ac:dyDescent="0.25">
      <c r="C14829" s="17"/>
    </row>
    <row r="14830" spans="3:3" x14ac:dyDescent="0.25">
      <c r="C14830" s="17"/>
    </row>
    <row r="14831" spans="3:3" x14ac:dyDescent="0.25">
      <c r="C14831" s="17"/>
    </row>
    <row r="14832" spans="3:3" x14ac:dyDescent="0.25">
      <c r="C14832" s="17"/>
    </row>
    <row r="14833" spans="3:3" x14ac:dyDescent="0.25">
      <c r="C14833" s="17"/>
    </row>
    <row r="14834" spans="3:3" x14ac:dyDescent="0.25">
      <c r="C14834" s="17"/>
    </row>
    <row r="14835" spans="3:3" x14ac:dyDescent="0.25">
      <c r="C14835" s="17"/>
    </row>
    <row r="14836" spans="3:3" x14ac:dyDescent="0.25">
      <c r="C14836" s="17"/>
    </row>
    <row r="14837" spans="3:3" x14ac:dyDescent="0.25">
      <c r="C14837" s="17"/>
    </row>
    <row r="14838" spans="3:3" x14ac:dyDescent="0.25">
      <c r="C14838" s="17"/>
    </row>
    <row r="14839" spans="3:3" x14ac:dyDescent="0.25">
      <c r="C14839" s="17"/>
    </row>
    <row r="14840" spans="3:3" x14ac:dyDescent="0.25">
      <c r="C14840" s="17"/>
    </row>
    <row r="14841" spans="3:3" x14ac:dyDescent="0.25">
      <c r="C14841" s="17"/>
    </row>
    <row r="14842" spans="3:3" x14ac:dyDescent="0.25">
      <c r="C14842" s="17"/>
    </row>
    <row r="14843" spans="3:3" x14ac:dyDescent="0.25">
      <c r="C14843" s="17"/>
    </row>
    <row r="14844" spans="3:3" x14ac:dyDescent="0.25">
      <c r="C14844" s="17"/>
    </row>
    <row r="14845" spans="3:3" x14ac:dyDescent="0.25">
      <c r="C14845" s="17"/>
    </row>
    <row r="14846" spans="3:3" x14ac:dyDescent="0.25">
      <c r="C14846" s="17"/>
    </row>
    <row r="14847" spans="3:3" x14ac:dyDescent="0.25">
      <c r="C14847" s="17"/>
    </row>
    <row r="14848" spans="3:3" x14ac:dyDescent="0.25">
      <c r="C14848" s="17"/>
    </row>
    <row r="14849" spans="3:3" x14ac:dyDescent="0.25">
      <c r="C14849" s="17"/>
    </row>
    <row r="14850" spans="3:3" x14ac:dyDescent="0.25">
      <c r="C14850" s="17"/>
    </row>
    <row r="14851" spans="3:3" x14ac:dyDescent="0.25">
      <c r="C14851" s="17"/>
    </row>
    <row r="14852" spans="3:3" x14ac:dyDescent="0.25">
      <c r="C14852" s="17"/>
    </row>
    <row r="14853" spans="3:3" x14ac:dyDescent="0.25">
      <c r="C14853" s="17"/>
    </row>
    <row r="14854" spans="3:3" x14ac:dyDescent="0.25">
      <c r="C14854" s="17"/>
    </row>
    <row r="14855" spans="3:3" x14ac:dyDescent="0.25">
      <c r="C14855" s="17"/>
    </row>
    <row r="14856" spans="3:3" x14ac:dyDescent="0.25">
      <c r="C14856" s="17"/>
    </row>
    <row r="14857" spans="3:3" x14ac:dyDescent="0.25">
      <c r="C14857" s="17"/>
    </row>
    <row r="14858" spans="3:3" x14ac:dyDescent="0.25">
      <c r="C14858" s="17"/>
    </row>
    <row r="14859" spans="3:3" x14ac:dyDescent="0.25">
      <c r="C14859" s="17"/>
    </row>
    <row r="14860" spans="3:3" x14ac:dyDescent="0.25">
      <c r="C14860" s="17"/>
    </row>
    <row r="14861" spans="3:3" x14ac:dyDescent="0.25">
      <c r="C14861" s="17"/>
    </row>
    <row r="14862" spans="3:3" x14ac:dyDescent="0.25">
      <c r="C14862" s="17"/>
    </row>
    <row r="14863" spans="3:3" x14ac:dyDescent="0.25">
      <c r="C14863" s="17"/>
    </row>
    <row r="14864" spans="3:3" x14ac:dyDescent="0.25">
      <c r="C14864" s="17"/>
    </row>
    <row r="14865" spans="3:3" x14ac:dyDescent="0.25">
      <c r="C14865" s="17"/>
    </row>
    <row r="14866" spans="3:3" x14ac:dyDescent="0.25">
      <c r="C14866" s="17"/>
    </row>
    <row r="14867" spans="3:3" x14ac:dyDescent="0.25">
      <c r="C14867" s="17"/>
    </row>
    <row r="14868" spans="3:3" x14ac:dyDescent="0.25">
      <c r="C14868" s="17"/>
    </row>
    <row r="14869" spans="3:3" x14ac:dyDescent="0.25">
      <c r="C14869" s="17"/>
    </row>
    <row r="14870" spans="3:3" x14ac:dyDescent="0.25">
      <c r="C14870" s="17"/>
    </row>
    <row r="14871" spans="3:3" x14ac:dyDescent="0.25">
      <c r="C14871" s="17"/>
    </row>
    <row r="14872" spans="3:3" x14ac:dyDescent="0.25">
      <c r="C14872" s="17"/>
    </row>
    <row r="14873" spans="3:3" x14ac:dyDescent="0.25">
      <c r="C14873" s="17"/>
    </row>
    <row r="14874" spans="3:3" x14ac:dyDescent="0.25">
      <c r="C14874" s="17"/>
    </row>
    <row r="14875" spans="3:3" x14ac:dyDescent="0.25">
      <c r="C14875" s="17"/>
    </row>
    <row r="14876" spans="3:3" x14ac:dyDescent="0.25">
      <c r="C14876" s="17"/>
    </row>
    <row r="14877" spans="3:3" x14ac:dyDescent="0.25">
      <c r="C14877" s="17"/>
    </row>
    <row r="14878" spans="3:3" x14ac:dyDescent="0.25">
      <c r="C14878" s="17"/>
    </row>
    <row r="14879" spans="3:3" x14ac:dyDescent="0.25">
      <c r="C14879" s="17"/>
    </row>
    <row r="14880" spans="3:3" x14ac:dyDescent="0.25">
      <c r="C14880" s="17"/>
    </row>
    <row r="14881" spans="3:3" x14ac:dyDescent="0.25">
      <c r="C14881" s="17"/>
    </row>
    <row r="14882" spans="3:3" x14ac:dyDescent="0.25">
      <c r="C14882" s="17"/>
    </row>
    <row r="14883" spans="3:3" x14ac:dyDescent="0.25">
      <c r="C14883" s="17"/>
    </row>
    <row r="14884" spans="3:3" x14ac:dyDescent="0.25">
      <c r="C14884" s="17"/>
    </row>
    <row r="14885" spans="3:3" x14ac:dyDescent="0.25">
      <c r="C14885" s="17"/>
    </row>
    <row r="14886" spans="3:3" x14ac:dyDescent="0.25">
      <c r="C14886" s="17"/>
    </row>
    <row r="14887" spans="3:3" x14ac:dyDescent="0.25">
      <c r="C14887" s="17"/>
    </row>
    <row r="14888" spans="3:3" x14ac:dyDescent="0.25">
      <c r="C14888" s="17"/>
    </row>
    <row r="14889" spans="3:3" x14ac:dyDescent="0.25">
      <c r="C14889" s="17"/>
    </row>
    <row r="14890" spans="3:3" x14ac:dyDescent="0.25">
      <c r="C14890" s="17"/>
    </row>
    <row r="14891" spans="3:3" x14ac:dyDescent="0.25">
      <c r="C14891" s="17"/>
    </row>
    <row r="14892" spans="3:3" x14ac:dyDescent="0.25">
      <c r="C14892" s="17"/>
    </row>
    <row r="14893" spans="3:3" x14ac:dyDescent="0.25">
      <c r="C14893" s="17"/>
    </row>
    <row r="14894" spans="3:3" x14ac:dyDescent="0.25">
      <c r="C14894" s="17"/>
    </row>
    <row r="14895" spans="3:3" x14ac:dyDescent="0.25">
      <c r="C14895" s="17"/>
    </row>
    <row r="14896" spans="3:3" x14ac:dyDescent="0.25">
      <c r="C14896" s="17"/>
    </row>
    <row r="14897" spans="3:3" x14ac:dyDescent="0.25">
      <c r="C14897" s="17"/>
    </row>
    <row r="14898" spans="3:3" x14ac:dyDescent="0.25">
      <c r="C14898" s="17"/>
    </row>
    <row r="14899" spans="3:3" x14ac:dyDescent="0.25">
      <c r="C14899" s="17"/>
    </row>
    <row r="14900" spans="3:3" x14ac:dyDescent="0.25">
      <c r="C14900" s="17"/>
    </row>
    <row r="14901" spans="3:3" x14ac:dyDescent="0.25">
      <c r="C14901" s="17"/>
    </row>
    <row r="14902" spans="3:3" x14ac:dyDescent="0.25">
      <c r="C14902" s="17"/>
    </row>
    <row r="14903" spans="3:3" x14ac:dyDescent="0.25">
      <c r="C14903" s="17"/>
    </row>
    <row r="14904" spans="3:3" x14ac:dyDescent="0.25">
      <c r="C14904" s="17"/>
    </row>
    <row r="14905" spans="3:3" x14ac:dyDescent="0.25">
      <c r="C14905" s="17"/>
    </row>
    <row r="14906" spans="3:3" x14ac:dyDescent="0.25">
      <c r="C14906" s="17"/>
    </row>
    <row r="14907" spans="3:3" x14ac:dyDescent="0.25">
      <c r="C14907" s="17"/>
    </row>
    <row r="14908" spans="3:3" x14ac:dyDescent="0.25">
      <c r="C14908" s="17"/>
    </row>
    <row r="14909" spans="3:3" x14ac:dyDescent="0.25">
      <c r="C14909" s="17"/>
    </row>
    <row r="14910" spans="3:3" x14ac:dyDescent="0.25">
      <c r="C14910" s="17"/>
    </row>
    <row r="14911" spans="3:3" x14ac:dyDescent="0.25">
      <c r="C14911" s="17"/>
    </row>
    <row r="14912" spans="3:3" x14ac:dyDescent="0.25">
      <c r="C14912" s="17"/>
    </row>
    <row r="14913" spans="3:3" x14ac:dyDescent="0.25">
      <c r="C14913" s="17"/>
    </row>
    <row r="14914" spans="3:3" x14ac:dyDescent="0.25">
      <c r="C14914" s="17"/>
    </row>
    <row r="14915" spans="3:3" x14ac:dyDescent="0.25">
      <c r="C14915" s="17"/>
    </row>
    <row r="14916" spans="3:3" x14ac:dyDescent="0.25">
      <c r="C14916" s="17"/>
    </row>
    <row r="14917" spans="3:3" x14ac:dyDescent="0.25">
      <c r="C14917" s="17"/>
    </row>
    <row r="14918" spans="3:3" x14ac:dyDescent="0.25">
      <c r="C14918" s="17"/>
    </row>
    <row r="14919" spans="3:3" x14ac:dyDescent="0.25">
      <c r="C14919" s="17"/>
    </row>
    <row r="14920" spans="3:3" x14ac:dyDescent="0.25">
      <c r="C14920" s="17"/>
    </row>
    <row r="14921" spans="3:3" x14ac:dyDescent="0.25">
      <c r="C14921" s="17"/>
    </row>
    <row r="14922" spans="3:3" x14ac:dyDescent="0.25">
      <c r="C14922" s="17"/>
    </row>
    <row r="14923" spans="3:3" x14ac:dyDescent="0.25">
      <c r="C14923" s="17"/>
    </row>
    <row r="14924" spans="3:3" x14ac:dyDescent="0.25">
      <c r="C14924" s="17"/>
    </row>
    <row r="14925" spans="3:3" x14ac:dyDescent="0.25">
      <c r="C14925" s="17"/>
    </row>
    <row r="14926" spans="3:3" x14ac:dyDescent="0.25">
      <c r="C14926" s="17"/>
    </row>
    <row r="14927" spans="3:3" x14ac:dyDescent="0.25">
      <c r="C14927" s="17"/>
    </row>
    <row r="14928" spans="3:3" x14ac:dyDescent="0.25">
      <c r="C14928" s="17"/>
    </row>
    <row r="14929" spans="3:3" x14ac:dyDescent="0.25">
      <c r="C14929" s="17"/>
    </row>
    <row r="14930" spans="3:3" x14ac:dyDescent="0.25">
      <c r="C14930" s="17"/>
    </row>
    <row r="14931" spans="3:3" x14ac:dyDescent="0.25">
      <c r="C14931" s="17"/>
    </row>
    <row r="14932" spans="3:3" x14ac:dyDescent="0.25">
      <c r="C14932" s="17"/>
    </row>
    <row r="14933" spans="3:3" x14ac:dyDescent="0.25">
      <c r="C14933" s="17"/>
    </row>
    <row r="14934" spans="3:3" x14ac:dyDescent="0.25">
      <c r="C14934" s="17"/>
    </row>
    <row r="14935" spans="3:3" x14ac:dyDescent="0.25">
      <c r="C14935" s="17"/>
    </row>
    <row r="14936" spans="3:3" x14ac:dyDescent="0.25">
      <c r="C14936" s="17"/>
    </row>
    <row r="14937" spans="3:3" x14ac:dyDescent="0.25">
      <c r="C14937" s="17"/>
    </row>
    <row r="14938" spans="3:3" x14ac:dyDescent="0.25">
      <c r="C14938" s="17"/>
    </row>
    <row r="14939" spans="3:3" x14ac:dyDescent="0.25">
      <c r="C14939" s="17"/>
    </row>
    <row r="14940" spans="3:3" x14ac:dyDescent="0.25">
      <c r="C14940" s="17"/>
    </row>
    <row r="14941" spans="3:3" x14ac:dyDescent="0.25">
      <c r="C14941" s="17"/>
    </row>
    <row r="14942" spans="3:3" x14ac:dyDescent="0.25">
      <c r="C14942" s="17"/>
    </row>
    <row r="14943" spans="3:3" x14ac:dyDescent="0.25">
      <c r="C14943" s="17"/>
    </row>
    <row r="14944" spans="3:3" x14ac:dyDescent="0.25">
      <c r="C14944" s="17"/>
    </row>
    <row r="14945" spans="3:3" x14ac:dyDescent="0.25">
      <c r="C14945" s="17"/>
    </row>
    <row r="14946" spans="3:3" x14ac:dyDescent="0.25">
      <c r="C14946" s="17"/>
    </row>
    <row r="14947" spans="3:3" x14ac:dyDescent="0.25">
      <c r="C14947" s="17"/>
    </row>
    <row r="14948" spans="3:3" x14ac:dyDescent="0.25">
      <c r="C14948" s="17"/>
    </row>
    <row r="14949" spans="3:3" x14ac:dyDescent="0.25">
      <c r="C14949" s="17"/>
    </row>
    <row r="14950" spans="3:3" x14ac:dyDescent="0.25">
      <c r="C14950" s="17"/>
    </row>
    <row r="14951" spans="3:3" x14ac:dyDescent="0.25">
      <c r="C14951" s="17"/>
    </row>
    <row r="14952" spans="3:3" x14ac:dyDescent="0.25">
      <c r="C14952" s="17"/>
    </row>
    <row r="14953" spans="3:3" x14ac:dyDescent="0.25">
      <c r="C14953" s="17"/>
    </row>
    <row r="14954" spans="3:3" x14ac:dyDescent="0.25">
      <c r="C14954" s="17"/>
    </row>
    <row r="14955" spans="3:3" x14ac:dyDescent="0.25">
      <c r="C14955" s="17"/>
    </row>
    <row r="14956" spans="3:3" x14ac:dyDescent="0.25">
      <c r="C14956" s="17"/>
    </row>
    <row r="14957" spans="3:3" x14ac:dyDescent="0.25">
      <c r="C14957" s="17"/>
    </row>
    <row r="14958" spans="3:3" x14ac:dyDescent="0.25">
      <c r="C14958" s="17"/>
    </row>
    <row r="14959" spans="3:3" x14ac:dyDescent="0.25">
      <c r="C14959" s="17"/>
    </row>
    <row r="14960" spans="3:3" x14ac:dyDescent="0.25">
      <c r="C14960" s="17"/>
    </row>
    <row r="14961" spans="3:3" x14ac:dyDescent="0.25">
      <c r="C14961" s="17"/>
    </row>
    <row r="14962" spans="3:3" x14ac:dyDescent="0.25">
      <c r="C14962" s="17"/>
    </row>
    <row r="14963" spans="3:3" x14ac:dyDescent="0.25">
      <c r="C14963" s="17"/>
    </row>
    <row r="14964" spans="3:3" x14ac:dyDescent="0.25">
      <c r="C14964" s="17"/>
    </row>
    <row r="14965" spans="3:3" x14ac:dyDescent="0.25">
      <c r="C14965" s="17"/>
    </row>
    <row r="14966" spans="3:3" x14ac:dyDescent="0.25">
      <c r="C14966" s="17"/>
    </row>
    <row r="14967" spans="3:3" x14ac:dyDescent="0.25">
      <c r="C14967" s="17"/>
    </row>
    <row r="14968" spans="3:3" x14ac:dyDescent="0.25">
      <c r="C14968" s="17"/>
    </row>
    <row r="14969" spans="3:3" x14ac:dyDescent="0.25">
      <c r="C14969" s="17"/>
    </row>
    <row r="14970" spans="3:3" x14ac:dyDescent="0.25">
      <c r="C14970" s="17"/>
    </row>
    <row r="14971" spans="3:3" x14ac:dyDescent="0.25">
      <c r="C14971" s="17"/>
    </row>
    <row r="14972" spans="3:3" x14ac:dyDescent="0.25">
      <c r="C14972" s="17"/>
    </row>
    <row r="14973" spans="3:3" x14ac:dyDescent="0.25">
      <c r="C14973" s="17"/>
    </row>
    <row r="14974" spans="3:3" x14ac:dyDescent="0.25">
      <c r="C14974" s="17"/>
    </row>
    <row r="14975" spans="3:3" x14ac:dyDescent="0.25">
      <c r="C14975" s="17"/>
    </row>
    <row r="14976" spans="3:3" x14ac:dyDescent="0.25">
      <c r="C14976" s="17"/>
    </row>
    <row r="14977" spans="3:3" x14ac:dyDescent="0.25">
      <c r="C14977" s="17"/>
    </row>
    <row r="14978" spans="3:3" x14ac:dyDescent="0.25">
      <c r="C14978" s="17"/>
    </row>
    <row r="14979" spans="3:3" x14ac:dyDescent="0.25">
      <c r="C14979" s="17"/>
    </row>
    <row r="14980" spans="3:3" x14ac:dyDescent="0.25">
      <c r="C14980" s="17"/>
    </row>
    <row r="14981" spans="3:3" x14ac:dyDescent="0.25">
      <c r="C14981" s="17"/>
    </row>
    <row r="14982" spans="3:3" x14ac:dyDescent="0.25">
      <c r="C14982" s="17"/>
    </row>
    <row r="14983" spans="3:3" x14ac:dyDescent="0.25">
      <c r="C14983" s="17"/>
    </row>
    <row r="14984" spans="3:3" x14ac:dyDescent="0.25">
      <c r="C14984" s="17"/>
    </row>
    <row r="14985" spans="3:3" x14ac:dyDescent="0.25">
      <c r="C14985" s="17"/>
    </row>
    <row r="14986" spans="3:3" x14ac:dyDescent="0.25">
      <c r="C14986" s="17"/>
    </row>
    <row r="14987" spans="3:3" x14ac:dyDescent="0.25">
      <c r="C14987" s="17"/>
    </row>
    <row r="14988" spans="3:3" x14ac:dyDescent="0.25">
      <c r="C14988" s="17"/>
    </row>
    <row r="14989" spans="3:3" x14ac:dyDescent="0.25">
      <c r="C14989" s="17"/>
    </row>
    <row r="14990" spans="3:3" x14ac:dyDescent="0.25">
      <c r="C14990" s="17"/>
    </row>
    <row r="14991" spans="3:3" x14ac:dyDescent="0.25">
      <c r="C14991" s="17"/>
    </row>
    <row r="14992" spans="3:3" x14ac:dyDescent="0.25">
      <c r="C14992" s="17"/>
    </row>
    <row r="14993" spans="3:3" x14ac:dyDescent="0.25">
      <c r="C14993" s="17"/>
    </row>
    <row r="14994" spans="3:3" x14ac:dyDescent="0.25">
      <c r="C14994" s="17"/>
    </row>
    <row r="14995" spans="3:3" x14ac:dyDescent="0.25">
      <c r="C14995" s="17"/>
    </row>
    <row r="14996" spans="3:3" x14ac:dyDescent="0.25">
      <c r="C14996" s="17"/>
    </row>
    <row r="14997" spans="3:3" x14ac:dyDescent="0.25">
      <c r="C14997" s="17"/>
    </row>
    <row r="14998" spans="3:3" x14ac:dyDescent="0.25">
      <c r="C14998" s="17"/>
    </row>
    <row r="14999" spans="3:3" x14ac:dyDescent="0.25">
      <c r="C14999" s="17"/>
    </row>
    <row r="15000" spans="3:3" x14ac:dyDescent="0.25">
      <c r="C15000" s="17"/>
    </row>
    <row r="15001" spans="3:3" x14ac:dyDescent="0.25">
      <c r="C15001" s="17"/>
    </row>
    <row r="15002" spans="3:3" x14ac:dyDescent="0.25">
      <c r="C15002" s="17"/>
    </row>
    <row r="15003" spans="3:3" x14ac:dyDescent="0.25">
      <c r="C15003" s="17"/>
    </row>
    <row r="15004" spans="3:3" x14ac:dyDescent="0.25">
      <c r="C15004" s="17"/>
    </row>
    <row r="15005" spans="3:3" x14ac:dyDescent="0.25">
      <c r="C15005" s="17"/>
    </row>
    <row r="15006" spans="3:3" x14ac:dyDescent="0.25">
      <c r="C15006" s="17"/>
    </row>
    <row r="15007" spans="3:3" x14ac:dyDescent="0.25">
      <c r="C15007" s="17"/>
    </row>
    <row r="15008" spans="3:3" x14ac:dyDescent="0.25">
      <c r="C15008" s="17"/>
    </row>
    <row r="15009" spans="3:3" x14ac:dyDescent="0.25">
      <c r="C15009" s="17"/>
    </row>
    <row r="15010" spans="3:3" x14ac:dyDescent="0.25">
      <c r="C15010" s="17"/>
    </row>
    <row r="15011" spans="3:3" x14ac:dyDescent="0.25">
      <c r="C15011" s="17"/>
    </row>
    <row r="15012" spans="3:3" x14ac:dyDescent="0.25">
      <c r="C15012" s="17"/>
    </row>
    <row r="15013" spans="3:3" x14ac:dyDescent="0.25">
      <c r="C15013" s="17"/>
    </row>
    <row r="15014" spans="3:3" x14ac:dyDescent="0.25">
      <c r="C15014" s="17"/>
    </row>
    <row r="15015" spans="3:3" x14ac:dyDescent="0.25">
      <c r="C15015" s="17"/>
    </row>
    <row r="15016" spans="3:3" x14ac:dyDescent="0.25">
      <c r="C15016" s="17"/>
    </row>
    <row r="15017" spans="3:3" x14ac:dyDescent="0.25">
      <c r="C15017" s="17"/>
    </row>
    <row r="15018" spans="3:3" x14ac:dyDescent="0.25">
      <c r="C15018" s="17"/>
    </row>
    <row r="15019" spans="3:3" x14ac:dyDescent="0.25">
      <c r="C15019" s="17"/>
    </row>
    <row r="15020" spans="3:3" x14ac:dyDescent="0.25">
      <c r="C15020" s="17"/>
    </row>
    <row r="15021" spans="3:3" x14ac:dyDescent="0.25">
      <c r="C15021" s="17"/>
    </row>
    <row r="15022" spans="3:3" x14ac:dyDescent="0.25">
      <c r="C15022" s="17"/>
    </row>
    <row r="15023" spans="3:3" x14ac:dyDescent="0.25">
      <c r="C15023" s="17"/>
    </row>
    <row r="15024" spans="3:3" x14ac:dyDescent="0.25">
      <c r="C15024" s="17"/>
    </row>
    <row r="15025" spans="3:3" x14ac:dyDescent="0.25">
      <c r="C15025" s="17"/>
    </row>
    <row r="15026" spans="3:3" x14ac:dyDescent="0.25">
      <c r="C15026" s="17"/>
    </row>
    <row r="15027" spans="3:3" x14ac:dyDescent="0.25">
      <c r="C15027" s="17"/>
    </row>
    <row r="15028" spans="3:3" x14ac:dyDescent="0.25">
      <c r="C15028" s="17"/>
    </row>
    <row r="15029" spans="3:3" x14ac:dyDescent="0.25">
      <c r="C15029" s="17"/>
    </row>
    <row r="15030" spans="3:3" x14ac:dyDescent="0.25">
      <c r="C15030" s="17"/>
    </row>
    <row r="15031" spans="3:3" x14ac:dyDescent="0.25">
      <c r="C15031" s="17"/>
    </row>
    <row r="15032" spans="3:3" x14ac:dyDescent="0.25">
      <c r="C15032" s="17"/>
    </row>
    <row r="15033" spans="3:3" x14ac:dyDescent="0.25">
      <c r="C15033" s="17"/>
    </row>
    <row r="15034" spans="3:3" x14ac:dyDescent="0.25">
      <c r="C15034" s="17"/>
    </row>
    <row r="15035" spans="3:3" x14ac:dyDescent="0.25">
      <c r="C15035" s="17"/>
    </row>
    <row r="15036" spans="3:3" x14ac:dyDescent="0.25">
      <c r="C15036" s="17"/>
    </row>
    <row r="15037" spans="3:3" x14ac:dyDescent="0.25">
      <c r="C15037" s="17"/>
    </row>
    <row r="15038" spans="3:3" x14ac:dyDescent="0.25">
      <c r="C15038" s="17"/>
    </row>
    <row r="15039" spans="3:3" x14ac:dyDescent="0.25">
      <c r="C15039" s="17"/>
    </row>
    <row r="15040" spans="3:3" x14ac:dyDescent="0.25">
      <c r="C15040" s="17"/>
    </row>
    <row r="15041" spans="3:3" x14ac:dyDescent="0.25">
      <c r="C15041" s="17"/>
    </row>
    <row r="15042" spans="3:3" x14ac:dyDescent="0.25">
      <c r="C15042" s="17"/>
    </row>
    <row r="15043" spans="3:3" x14ac:dyDescent="0.25">
      <c r="C15043" s="17"/>
    </row>
    <row r="15044" spans="3:3" x14ac:dyDescent="0.25">
      <c r="C15044" s="17"/>
    </row>
    <row r="15045" spans="3:3" x14ac:dyDescent="0.25">
      <c r="C15045" s="17"/>
    </row>
    <row r="15046" spans="3:3" x14ac:dyDescent="0.25">
      <c r="C15046" s="17"/>
    </row>
    <row r="15047" spans="3:3" x14ac:dyDescent="0.25">
      <c r="C15047" s="17"/>
    </row>
    <row r="15048" spans="3:3" x14ac:dyDescent="0.25">
      <c r="C15048" s="17"/>
    </row>
    <row r="15049" spans="3:3" x14ac:dyDescent="0.25">
      <c r="C15049" s="17"/>
    </row>
    <row r="15050" spans="3:3" x14ac:dyDescent="0.25">
      <c r="C15050" s="17"/>
    </row>
    <row r="15051" spans="3:3" x14ac:dyDescent="0.25">
      <c r="C15051" s="17"/>
    </row>
    <row r="15052" spans="3:3" x14ac:dyDescent="0.25">
      <c r="C15052" s="17"/>
    </row>
    <row r="15053" spans="3:3" x14ac:dyDescent="0.25">
      <c r="C15053" s="17"/>
    </row>
    <row r="15054" spans="3:3" x14ac:dyDescent="0.25">
      <c r="C15054" s="17"/>
    </row>
    <row r="15055" spans="3:3" x14ac:dyDescent="0.25">
      <c r="C15055" s="17"/>
    </row>
    <row r="15056" spans="3:3" x14ac:dyDescent="0.25">
      <c r="C15056" s="17"/>
    </row>
    <row r="15057" spans="3:3" x14ac:dyDescent="0.25">
      <c r="C15057" s="17"/>
    </row>
    <row r="15058" spans="3:3" x14ac:dyDescent="0.25">
      <c r="C15058" s="17"/>
    </row>
    <row r="15059" spans="3:3" x14ac:dyDescent="0.25">
      <c r="C15059" s="17"/>
    </row>
    <row r="15060" spans="3:3" x14ac:dyDescent="0.25">
      <c r="C15060" s="17"/>
    </row>
    <row r="15061" spans="3:3" x14ac:dyDescent="0.25">
      <c r="C15061" s="17"/>
    </row>
    <row r="15062" spans="3:3" x14ac:dyDescent="0.25">
      <c r="C15062" s="17"/>
    </row>
    <row r="15063" spans="3:3" x14ac:dyDescent="0.25">
      <c r="C15063" s="17"/>
    </row>
    <row r="15064" spans="3:3" x14ac:dyDescent="0.25">
      <c r="C15064" s="17"/>
    </row>
    <row r="15065" spans="3:3" x14ac:dyDescent="0.25">
      <c r="C15065" s="17"/>
    </row>
    <row r="15066" spans="3:3" x14ac:dyDescent="0.25">
      <c r="C15066" s="17"/>
    </row>
    <row r="15067" spans="3:3" x14ac:dyDescent="0.25">
      <c r="C15067" s="17"/>
    </row>
    <row r="15068" spans="3:3" x14ac:dyDescent="0.25">
      <c r="C15068" s="17"/>
    </row>
    <row r="15069" spans="3:3" x14ac:dyDescent="0.25">
      <c r="C15069" s="17"/>
    </row>
    <row r="15070" spans="3:3" x14ac:dyDescent="0.25">
      <c r="C15070" s="17"/>
    </row>
    <row r="15071" spans="3:3" x14ac:dyDescent="0.25">
      <c r="C15071" s="17"/>
    </row>
    <row r="15072" spans="3:3" x14ac:dyDescent="0.25">
      <c r="C15072" s="17"/>
    </row>
    <row r="15073" spans="3:3" x14ac:dyDescent="0.25">
      <c r="C15073" s="17"/>
    </row>
    <row r="15074" spans="3:3" x14ac:dyDescent="0.25">
      <c r="C15074" s="17"/>
    </row>
    <row r="15075" spans="3:3" x14ac:dyDescent="0.25">
      <c r="C15075" s="17"/>
    </row>
    <row r="15076" spans="3:3" x14ac:dyDescent="0.25">
      <c r="C15076" s="17"/>
    </row>
    <row r="15077" spans="3:3" x14ac:dyDescent="0.25">
      <c r="C15077" s="17"/>
    </row>
    <row r="15078" spans="3:3" x14ac:dyDescent="0.25">
      <c r="C15078" s="17"/>
    </row>
    <row r="15079" spans="3:3" x14ac:dyDescent="0.25">
      <c r="C15079" s="17"/>
    </row>
    <row r="15080" spans="3:3" x14ac:dyDescent="0.25">
      <c r="C15080" s="17"/>
    </row>
    <row r="15081" spans="3:3" x14ac:dyDescent="0.25">
      <c r="C15081" s="17"/>
    </row>
    <row r="15082" spans="3:3" x14ac:dyDescent="0.25">
      <c r="C15082" s="17"/>
    </row>
    <row r="15083" spans="3:3" x14ac:dyDescent="0.25">
      <c r="C15083" s="17"/>
    </row>
    <row r="15084" spans="3:3" x14ac:dyDescent="0.25">
      <c r="C15084" s="17"/>
    </row>
    <row r="15085" spans="3:3" x14ac:dyDescent="0.25">
      <c r="C15085" s="17"/>
    </row>
    <row r="15086" spans="3:3" x14ac:dyDescent="0.25">
      <c r="C15086" s="17"/>
    </row>
    <row r="15087" spans="3:3" x14ac:dyDescent="0.25">
      <c r="C15087" s="17"/>
    </row>
    <row r="15088" spans="3:3" x14ac:dyDescent="0.25">
      <c r="C15088" s="17"/>
    </row>
    <row r="15089" spans="3:3" x14ac:dyDescent="0.25">
      <c r="C15089" s="17"/>
    </row>
    <row r="15090" spans="3:3" x14ac:dyDescent="0.25">
      <c r="C15090" s="17"/>
    </row>
    <row r="15091" spans="3:3" x14ac:dyDescent="0.25">
      <c r="C15091" s="17"/>
    </row>
    <row r="15092" spans="3:3" x14ac:dyDescent="0.25">
      <c r="C15092" s="17"/>
    </row>
    <row r="15093" spans="3:3" x14ac:dyDescent="0.25">
      <c r="C15093" s="17"/>
    </row>
    <row r="15094" spans="3:3" x14ac:dyDescent="0.25">
      <c r="C15094" s="17"/>
    </row>
    <row r="15095" spans="3:3" x14ac:dyDescent="0.25">
      <c r="C15095" s="17"/>
    </row>
    <row r="15096" spans="3:3" x14ac:dyDescent="0.25">
      <c r="C15096" s="17"/>
    </row>
    <row r="15097" spans="3:3" x14ac:dyDescent="0.25">
      <c r="C15097" s="17"/>
    </row>
    <row r="15098" spans="3:3" x14ac:dyDescent="0.25">
      <c r="C15098" s="17"/>
    </row>
    <row r="15099" spans="3:3" x14ac:dyDescent="0.25">
      <c r="C15099" s="17"/>
    </row>
    <row r="15100" spans="3:3" x14ac:dyDescent="0.25">
      <c r="C15100" s="17"/>
    </row>
    <row r="15101" spans="3:3" x14ac:dyDescent="0.25">
      <c r="C15101" s="17"/>
    </row>
    <row r="15102" spans="3:3" x14ac:dyDescent="0.25">
      <c r="C15102" s="17"/>
    </row>
    <row r="15103" spans="3:3" x14ac:dyDescent="0.25">
      <c r="C15103" s="17"/>
    </row>
    <row r="15104" spans="3:3" x14ac:dyDescent="0.25">
      <c r="C15104" s="17"/>
    </row>
    <row r="15105" spans="3:3" x14ac:dyDescent="0.25">
      <c r="C15105" s="17"/>
    </row>
    <row r="15106" spans="3:3" x14ac:dyDescent="0.25">
      <c r="C15106" s="17"/>
    </row>
    <row r="15107" spans="3:3" x14ac:dyDescent="0.25">
      <c r="C15107" s="17"/>
    </row>
    <row r="15108" spans="3:3" x14ac:dyDescent="0.25">
      <c r="C15108" s="17"/>
    </row>
    <row r="15109" spans="3:3" x14ac:dyDescent="0.25">
      <c r="C15109" s="17"/>
    </row>
    <row r="15110" spans="3:3" x14ac:dyDescent="0.25">
      <c r="C15110" s="17"/>
    </row>
    <row r="15111" spans="3:3" x14ac:dyDescent="0.25">
      <c r="C15111" s="17"/>
    </row>
    <row r="15112" spans="3:3" x14ac:dyDescent="0.25">
      <c r="C15112" s="17"/>
    </row>
    <row r="15113" spans="3:3" x14ac:dyDescent="0.25">
      <c r="C15113" s="17"/>
    </row>
    <row r="15114" spans="3:3" x14ac:dyDescent="0.25">
      <c r="C15114" s="17"/>
    </row>
    <row r="15115" spans="3:3" x14ac:dyDescent="0.25">
      <c r="C15115" s="17"/>
    </row>
    <row r="15116" spans="3:3" x14ac:dyDescent="0.25">
      <c r="C15116" s="17"/>
    </row>
    <row r="15117" spans="3:3" x14ac:dyDescent="0.25">
      <c r="C15117" s="17"/>
    </row>
    <row r="15118" spans="3:3" x14ac:dyDescent="0.25">
      <c r="C15118" s="17"/>
    </row>
    <row r="15119" spans="3:3" x14ac:dyDescent="0.25">
      <c r="C15119" s="17"/>
    </row>
    <row r="15120" spans="3:3" x14ac:dyDescent="0.25">
      <c r="C15120" s="17"/>
    </row>
    <row r="15121" spans="3:3" x14ac:dyDescent="0.25">
      <c r="C15121" s="17"/>
    </row>
    <row r="15122" spans="3:3" x14ac:dyDescent="0.25">
      <c r="C15122" s="17"/>
    </row>
    <row r="15123" spans="3:3" x14ac:dyDescent="0.25">
      <c r="C15123" s="17"/>
    </row>
    <row r="15124" spans="3:3" x14ac:dyDescent="0.25">
      <c r="C15124" s="17"/>
    </row>
    <row r="15125" spans="3:3" x14ac:dyDescent="0.25">
      <c r="C15125" s="17"/>
    </row>
    <row r="15126" spans="3:3" x14ac:dyDescent="0.25">
      <c r="C15126" s="17"/>
    </row>
    <row r="15127" spans="3:3" x14ac:dyDescent="0.25">
      <c r="C15127" s="17"/>
    </row>
    <row r="15128" spans="3:3" x14ac:dyDescent="0.25">
      <c r="C15128" s="17"/>
    </row>
    <row r="15129" spans="3:3" x14ac:dyDescent="0.25">
      <c r="C15129" s="17"/>
    </row>
    <row r="15130" spans="3:3" x14ac:dyDescent="0.25">
      <c r="C15130" s="17"/>
    </row>
    <row r="15131" spans="3:3" x14ac:dyDescent="0.25">
      <c r="C15131" s="17"/>
    </row>
    <row r="15132" spans="3:3" x14ac:dyDescent="0.25">
      <c r="C15132" s="17"/>
    </row>
    <row r="15133" spans="3:3" x14ac:dyDescent="0.25">
      <c r="C15133" s="17"/>
    </row>
    <row r="15134" spans="3:3" x14ac:dyDescent="0.25">
      <c r="C15134" s="17"/>
    </row>
    <row r="15135" spans="3:3" x14ac:dyDescent="0.25">
      <c r="C15135" s="17"/>
    </row>
    <row r="15136" spans="3:3" x14ac:dyDescent="0.25">
      <c r="C15136" s="17"/>
    </row>
    <row r="15137" spans="3:3" x14ac:dyDescent="0.25">
      <c r="C15137" s="17"/>
    </row>
    <row r="15138" spans="3:3" x14ac:dyDescent="0.25">
      <c r="C15138" s="17"/>
    </row>
    <row r="15139" spans="3:3" x14ac:dyDescent="0.25">
      <c r="C15139" s="17"/>
    </row>
    <row r="15140" spans="3:3" x14ac:dyDescent="0.25">
      <c r="C15140" s="17"/>
    </row>
    <row r="15141" spans="3:3" x14ac:dyDescent="0.25">
      <c r="C15141" s="17"/>
    </row>
    <row r="15142" spans="3:3" x14ac:dyDescent="0.25">
      <c r="C15142" s="17"/>
    </row>
    <row r="15143" spans="3:3" x14ac:dyDescent="0.25">
      <c r="C15143" s="17"/>
    </row>
    <row r="15144" spans="3:3" x14ac:dyDescent="0.25">
      <c r="C15144" s="17"/>
    </row>
    <row r="15145" spans="3:3" x14ac:dyDescent="0.25">
      <c r="C15145" s="17"/>
    </row>
    <row r="15146" spans="3:3" x14ac:dyDescent="0.25">
      <c r="C15146" s="17"/>
    </row>
    <row r="15147" spans="3:3" x14ac:dyDescent="0.25">
      <c r="C15147" s="17"/>
    </row>
    <row r="15148" spans="3:3" x14ac:dyDescent="0.25">
      <c r="C15148" s="17"/>
    </row>
    <row r="15149" spans="3:3" x14ac:dyDescent="0.25">
      <c r="C15149" s="17"/>
    </row>
    <row r="15150" spans="3:3" x14ac:dyDescent="0.25">
      <c r="C15150" s="17"/>
    </row>
    <row r="15151" spans="3:3" x14ac:dyDescent="0.25">
      <c r="C15151" s="17"/>
    </row>
    <row r="15152" spans="3:3" x14ac:dyDescent="0.25">
      <c r="C15152" s="17"/>
    </row>
    <row r="15153" spans="3:3" x14ac:dyDescent="0.25">
      <c r="C15153" s="17"/>
    </row>
    <row r="15154" spans="3:3" x14ac:dyDescent="0.25">
      <c r="C15154" s="17"/>
    </row>
    <row r="15155" spans="3:3" x14ac:dyDescent="0.25">
      <c r="C15155" s="17"/>
    </row>
    <row r="15156" spans="3:3" x14ac:dyDescent="0.25">
      <c r="C15156" s="17"/>
    </row>
    <row r="15157" spans="3:3" x14ac:dyDescent="0.25">
      <c r="C15157" s="17"/>
    </row>
    <row r="15158" spans="3:3" x14ac:dyDescent="0.25">
      <c r="C15158" s="17"/>
    </row>
    <row r="15159" spans="3:3" x14ac:dyDescent="0.25">
      <c r="C15159" s="17"/>
    </row>
    <row r="15160" spans="3:3" x14ac:dyDescent="0.25">
      <c r="C15160" s="17"/>
    </row>
    <row r="15161" spans="3:3" x14ac:dyDescent="0.25">
      <c r="C15161" s="17"/>
    </row>
    <row r="15162" spans="3:3" x14ac:dyDescent="0.25">
      <c r="C15162" s="17"/>
    </row>
    <row r="15163" spans="3:3" x14ac:dyDescent="0.25">
      <c r="C15163" s="17"/>
    </row>
    <row r="15164" spans="3:3" x14ac:dyDescent="0.25">
      <c r="C15164" s="17"/>
    </row>
    <row r="15165" spans="3:3" x14ac:dyDescent="0.25">
      <c r="C15165" s="17"/>
    </row>
    <row r="15166" spans="3:3" x14ac:dyDescent="0.25">
      <c r="C15166" s="17"/>
    </row>
    <row r="15167" spans="3:3" x14ac:dyDescent="0.25">
      <c r="C15167" s="17"/>
    </row>
    <row r="15168" spans="3:3" x14ac:dyDescent="0.25">
      <c r="C15168" s="17"/>
    </row>
    <row r="15169" spans="3:3" x14ac:dyDescent="0.25">
      <c r="C15169" s="17"/>
    </row>
    <row r="15170" spans="3:3" x14ac:dyDescent="0.25">
      <c r="C15170" s="17"/>
    </row>
    <row r="15171" spans="3:3" x14ac:dyDescent="0.25">
      <c r="C15171" s="17"/>
    </row>
    <row r="15172" spans="3:3" x14ac:dyDescent="0.25">
      <c r="C15172" s="17"/>
    </row>
    <row r="15173" spans="3:3" x14ac:dyDescent="0.25">
      <c r="C15173" s="17"/>
    </row>
    <row r="15174" spans="3:3" x14ac:dyDescent="0.25">
      <c r="C15174" s="17"/>
    </row>
    <row r="15175" spans="3:3" x14ac:dyDescent="0.25">
      <c r="C15175" s="17"/>
    </row>
    <row r="15176" spans="3:3" x14ac:dyDescent="0.25">
      <c r="C15176" s="17"/>
    </row>
    <row r="15177" spans="3:3" x14ac:dyDescent="0.25">
      <c r="C15177" s="17"/>
    </row>
    <row r="15178" spans="3:3" x14ac:dyDescent="0.25">
      <c r="C15178" s="17"/>
    </row>
    <row r="15179" spans="3:3" x14ac:dyDescent="0.25">
      <c r="C15179" s="17"/>
    </row>
    <row r="15180" spans="3:3" x14ac:dyDescent="0.25">
      <c r="C15180" s="17"/>
    </row>
    <row r="15181" spans="3:3" x14ac:dyDescent="0.25">
      <c r="C15181" s="17"/>
    </row>
    <row r="15182" spans="3:3" x14ac:dyDescent="0.25">
      <c r="C15182" s="17"/>
    </row>
    <row r="15183" spans="3:3" x14ac:dyDescent="0.25">
      <c r="C15183" s="17"/>
    </row>
    <row r="15184" spans="3:3" x14ac:dyDescent="0.25">
      <c r="C15184" s="17"/>
    </row>
    <row r="15185" spans="3:3" x14ac:dyDescent="0.25">
      <c r="C15185" s="17"/>
    </row>
    <row r="15186" spans="3:3" x14ac:dyDescent="0.25">
      <c r="C15186" s="17"/>
    </row>
    <row r="15187" spans="3:3" x14ac:dyDescent="0.25">
      <c r="C15187" s="17"/>
    </row>
    <row r="15188" spans="3:3" x14ac:dyDescent="0.25">
      <c r="C15188" s="17"/>
    </row>
    <row r="15189" spans="3:3" x14ac:dyDescent="0.25">
      <c r="C15189" s="17"/>
    </row>
    <row r="15190" spans="3:3" x14ac:dyDescent="0.25">
      <c r="C15190" s="17"/>
    </row>
    <row r="15191" spans="3:3" x14ac:dyDescent="0.25">
      <c r="C15191" s="17"/>
    </row>
    <row r="15192" spans="3:3" x14ac:dyDescent="0.25">
      <c r="C15192" s="17"/>
    </row>
    <row r="15193" spans="3:3" x14ac:dyDescent="0.25">
      <c r="C15193" s="17"/>
    </row>
    <row r="15194" spans="3:3" x14ac:dyDescent="0.25">
      <c r="C15194" s="17"/>
    </row>
    <row r="15195" spans="3:3" x14ac:dyDescent="0.25">
      <c r="C15195" s="17"/>
    </row>
    <row r="15196" spans="3:3" x14ac:dyDescent="0.25">
      <c r="C15196" s="17"/>
    </row>
    <row r="15197" spans="3:3" x14ac:dyDescent="0.25">
      <c r="C15197" s="17"/>
    </row>
    <row r="15198" spans="3:3" x14ac:dyDescent="0.25">
      <c r="C15198" s="17"/>
    </row>
    <row r="15199" spans="3:3" x14ac:dyDescent="0.25">
      <c r="C15199" s="17"/>
    </row>
    <row r="15200" spans="3:3" x14ac:dyDescent="0.25">
      <c r="C15200" s="17"/>
    </row>
    <row r="15201" spans="3:3" x14ac:dyDescent="0.25">
      <c r="C15201" s="17"/>
    </row>
    <row r="15202" spans="3:3" x14ac:dyDescent="0.25">
      <c r="C15202" s="17"/>
    </row>
    <row r="15203" spans="3:3" x14ac:dyDescent="0.25">
      <c r="C15203" s="17"/>
    </row>
    <row r="15204" spans="3:3" x14ac:dyDescent="0.25">
      <c r="C15204" s="17"/>
    </row>
    <row r="15205" spans="3:3" x14ac:dyDescent="0.25">
      <c r="C15205" s="17"/>
    </row>
    <row r="15206" spans="3:3" x14ac:dyDescent="0.25">
      <c r="C15206" s="17"/>
    </row>
    <row r="15207" spans="3:3" x14ac:dyDescent="0.25">
      <c r="C15207" s="17"/>
    </row>
    <row r="15208" spans="3:3" x14ac:dyDescent="0.25">
      <c r="C15208" s="17"/>
    </row>
    <row r="15209" spans="3:3" x14ac:dyDescent="0.25">
      <c r="C15209" s="17"/>
    </row>
    <row r="15210" spans="3:3" x14ac:dyDescent="0.25">
      <c r="C15210" s="17"/>
    </row>
    <row r="15211" spans="3:3" x14ac:dyDescent="0.25">
      <c r="C15211" s="17"/>
    </row>
    <row r="15212" spans="3:3" x14ac:dyDescent="0.25">
      <c r="C15212" s="17"/>
    </row>
    <row r="15213" spans="3:3" x14ac:dyDescent="0.25">
      <c r="C15213" s="17"/>
    </row>
    <row r="15214" spans="3:3" x14ac:dyDescent="0.25">
      <c r="C15214" s="17"/>
    </row>
    <row r="15215" spans="3:3" x14ac:dyDescent="0.25">
      <c r="C15215" s="17"/>
    </row>
    <row r="15216" spans="3:3" x14ac:dyDescent="0.25">
      <c r="C15216" s="17"/>
    </row>
    <row r="15217" spans="3:3" x14ac:dyDescent="0.25">
      <c r="C15217" s="17"/>
    </row>
    <row r="15218" spans="3:3" x14ac:dyDescent="0.25">
      <c r="C15218" s="17"/>
    </row>
    <row r="15219" spans="3:3" x14ac:dyDescent="0.25">
      <c r="C15219" s="17"/>
    </row>
    <row r="15220" spans="3:3" x14ac:dyDescent="0.25">
      <c r="C15220" s="17"/>
    </row>
    <row r="15221" spans="3:3" x14ac:dyDescent="0.25">
      <c r="C15221" s="17"/>
    </row>
    <row r="15222" spans="3:3" x14ac:dyDescent="0.25">
      <c r="C15222" s="17"/>
    </row>
    <row r="15223" spans="3:3" x14ac:dyDescent="0.25">
      <c r="C15223" s="17"/>
    </row>
    <row r="15224" spans="3:3" x14ac:dyDescent="0.25">
      <c r="C15224" s="17"/>
    </row>
    <row r="15225" spans="3:3" x14ac:dyDescent="0.25">
      <c r="C15225" s="17"/>
    </row>
    <row r="15226" spans="3:3" x14ac:dyDescent="0.25">
      <c r="C15226" s="17"/>
    </row>
    <row r="15227" spans="3:3" x14ac:dyDescent="0.25">
      <c r="C15227" s="17"/>
    </row>
    <row r="15228" spans="3:3" x14ac:dyDescent="0.25">
      <c r="C15228" s="17"/>
    </row>
    <row r="15229" spans="3:3" x14ac:dyDescent="0.25">
      <c r="C15229" s="17"/>
    </row>
    <row r="15230" spans="3:3" x14ac:dyDescent="0.25">
      <c r="C15230" s="17"/>
    </row>
    <row r="15231" spans="3:3" x14ac:dyDescent="0.25">
      <c r="C15231" s="17"/>
    </row>
    <row r="15232" spans="3:3" x14ac:dyDescent="0.25">
      <c r="C15232" s="17"/>
    </row>
    <row r="15233" spans="3:3" x14ac:dyDescent="0.25">
      <c r="C15233" s="17"/>
    </row>
    <row r="15234" spans="3:3" x14ac:dyDescent="0.25">
      <c r="C15234" s="17"/>
    </row>
    <row r="15235" spans="3:3" x14ac:dyDescent="0.25">
      <c r="C15235" s="17"/>
    </row>
    <row r="15236" spans="3:3" x14ac:dyDescent="0.25">
      <c r="C15236" s="17"/>
    </row>
    <row r="15237" spans="3:3" x14ac:dyDescent="0.25">
      <c r="C15237" s="17"/>
    </row>
    <row r="15238" spans="3:3" x14ac:dyDescent="0.25">
      <c r="C15238" s="17"/>
    </row>
    <row r="15239" spans="3:3" x14ac:dyDescent="0.25">
      <c r="C15239" s="17"/>
    </row>
    <row r="15240" spans="3:3" x14ac:dyDescent="0.25">
      <c r="C15240" s="17"/>
    </row>
    <row r="15241" spans="3:3" x14ac:dyDescent="0.25">
      <c r="C15241" s="17"/>
    </row>
    <row r="15242" spans="3:3" x14ac:dyDescent="0.25">
      <c r="C15242" s="17"/>
    </row>
    <row r="15243" spans="3:3" x14ac:dyDescent="0.25">
      <c r="C15243" s="17"/>
    </row>
    <row r="15244" spans="3:3" x14ac:dyDescent="0.25">
      <c r="C15244" s="17"/>
    </row>
    <row r="15245" spans="3:3" x14ac:dyDescent="0.25">
      <c r="C15245" s="17"/>
    </row>
    <row r="15246" spans="3:3" x14ac:dyDescent="0.25">
      <c r="C15246" s="17"/>
    </row>
    <row r="15247" spans="3:3" x14ac:dyDescent="0.25">
      <c r="C15247" s="17"/>
    </row>
    <row r="15248" spans="3:3" x14ac:dyDescent="0.25">
      <c r="C15248" s="17"/>
    </row>
    <row r="15249" spans="3:3" x14ac:dyDescent="0.25">
      <c r="C15249" s="17"/>
    </row>
    <row r="15250" spans="3:3" x14ac:dyDescent="0.25">
      <c r="C15250" s="17"/>
    </row>
    <row r="15251" spans="3:3" x14ac:dyDescent="0.25">
      <c r="C15251" s="17"/>
    </row>
    <row r="15252" spans="3:3" x14ac:dyDescent="0.25">
      <c r="C15252" s="17"/>
    </row>
    <row r="15253" spans="3:3" x14ac:dyDescent="0.25">
      <c r="C15253" s="17"/>
    </row>
    <row r="15254" spans="3:3" x14ac:dyDescent="0.25">
      <c r="C15254" s="17"/>
    </row>
    <row r="15255" spans="3:3" x14ac:dyDescent="0.25">
      <c r="C15255" s="17"/>
    </row>
    <row r="15256" spans="3:3" x14ac:dyDescent="0.25">
      <c r="C15256" s="17"/>
    </row>
    <row r="15257" spans="3:3" x14ac:dyDescent="0.25">
      <c r="C15257" s="17"/>
    </row>
    <row r="15258" spans="3:3" x14ac:dyDescent="0.25">
      <c r="C15258" s="17"/>
    </row>
    <row r="15259" spans="3:3" x14ac:dyDescent="0.25">
      <c r="C15259" s="17"/>
    </row>
    <row r="15260" spans="3:3" x14ac:dyDescent="0.25">
      <c r="C15260" s="17"/>
    </row>
    <row r="15261" spans="3:3" x14ac:dyDescent="0.25">
      <c r="C15261" s="17"/>
    </row>
    <row r="15262" spans="3:3" x14ac:dyDescent="0.25">
      <c r="C15262" s="17"/>
    </row>
    <row r="15263" spans="3:3" x14ac:dyDescent="0.25">
      <c r="C15263" s="17"/>
    </row>
    <row r="15264" spans="3:3" x14ac:dyDescent="0.25">
      <c r="C15264" s="17"/>
    </row>
    <row r="15265" spans="3:3" x14ac:dyDescent="0.25">
      <c r="C15265" s="17"/>
    </row>
    <row r="15266" spans="3:3" x14ac:dyDescent="0.25">
      <c r="C15266" s="17"/>
    </row>
    <row r="15267" spans="3:3" x14ac:dyDescent="0.25">
      <c r="C15267" s="17"/>
    </row>
    <row r="15268" spans="3:3" x14ac:dyDescent="0.25">
      <c r="C15268" s="17"/>
    </row>
    <row r="15269" spans="3:3" x14ac:dyDescent="0.25">
      <c r="C15269" s="17"/>
    </row>
    <row r="15270" spans="3:3" x14ac:dyDescent="0.25">
      <c r="C15270" s="17"/>
    </row>
    <row r="15271" spans="3:3" x14ac:dyDescent="0.25">
      <c r="C15271" s="17"/>
    </row>
    <row r="15272" spans="3:3" x14ac:dyDescent="0.25">
      <c r="C15272" s="17"/>
    </row>
    <row r="15273" spans="3:3" x14ac:dyDescent="0.25">
      <c r="C15273" s="17"/>
    </row>
    <row r="15274" spans="3:3" x14ac:dyDescent="0.25">
      <c r="C15274" s="17"/>
    </row>
    <row r="15275" spans="3:3" x14ac:dyDescent="0.25">
      <c r="C15275" s="17"/>
    </row>
    <row r="15276" spans="3:3" x14ac:dyDescent="0.25">
      <c r="C15276" s="17"/>
    </row>
    <row r="15277" spans="3:3" x14ac:dyDescent="0.25">
      <c r="C15277" s="17"/>
    </row>
    <row r="15278" spans="3:3" x14ac:dyDescent="0.25">
      <c r="C15278" s="17"/>
    </row>
    <row r="15279" spans="3:3" x14ac:dyDescent="0.25">
      <c r="C15279" s="17"/>
    </row>
    <row r="15280" spans="3:3" x14ac:dyDescent="0.25">
      <c r="C15280" s="17"/>
    </row>
    <row r="15281" spans="3:3" x14ac:dyDescent="0.25">
      <c r="C15281" s="17"/>
    </row>
    <row r="15282" spans="3:3" x14ac:dyDescent="0.25">
      <c r="C15282" s="17"/>
    </row>
    <row r="15283" spans="3:3" x14ac:dyDescent="0.25">
      <c r="C15283" s="17"/>
    </row>
    <row r="15284" spans="3:3" x14ac:dyDescent="0.25">
      <c r="C15284" s="17"/>
    </row>
    <row r="15285" spans="3:3" x14ac:dyDescent="0.25">
      <c r="C15285" s="17"/>
    </row>
    <row r="15286" spans="3:3" x14ac:dyDescent="0.25">
      <c r="C15286" s="17"/>
    </row>
    <row r="15287" spans="3:3" x14ac:dyDescent="0.25">
      <c r="C15287" s="17"/>
    </row>
    <row r="15288" spans="3:3" x14ac:dyDescent="0.25">
      <c r="C15288" s="17"/>
    </row>
    <row r="15289" spans="3:3" x14ac:dyDescent="0.25">
      <c r="C15289" s="17"/>
    </row>
    <row r="15290" spans="3:3" x14ac:dyDescent="0.25">
      <c r="C15290" s="17"/>
    </row>
    <row r="15291" spans="3:3" x14ac:dyDescent="0.25">
      <c r="C15291" s="17"/>
    </row>
    <row r="15292" spans="3:3" x14ac:dyDescent="0.25">
      <c r="C15292" s="17"/>
    </row>
    <row r="15293" spans="3:3" x14ac:dyDescent="0.25">
      <c r="C15293" s="17"/>
    </row>
    <row r="15294" spans="3:3" x14ac:dyDescent="0.25">
      <c r="C15294" s="17"/>
    </row>
    <row r="15295" spans="3:3" x14ac:dyDescent="0.25">
      <c r="C15295" s="17"/>
    </row>
    <row r="15296" spans="3:3" x14ac:dyDescent="0.25">
      <c r="C15296" s="17"/>
    </row>
    <row r="15297" spans="3:3" x14ac:dyDescent="0.25">
      <c r="C15297" s="17"/>
    </row>
    <row r="15298" spans="3:3" x14ac:dyDescent="0.25">
      <c r="C15298" s="17"/>
    </row>
    <row r="15299" spans="3:3" x14ac:dyDescent="0.25">
      <c r="C15299" s="17"/>
    </row>
    <row r="15300" spans="3:3" x14ac:dyDescent="0.25">
      <c r="C15300" s="17"/>
    </row>
    <row r="15301" spans="3:3" x14ac:dyDescent="0.25">
      <c r="C15301" s="17"/>
    </row>
    <row r="15302" spans="3:3" x14ac:dyDescent="0.25">
      <c r="C15302" s="17"/>
    </row>
    <row r="15303" spans="3:3" x14ac:dyDescent="0.25">
      <c r="C15303" s="17"/>
    </row>
    <row r="15304" spans="3:3" x14ac:dyDescent="0.25">
      <c r="C15304" s="17"/>
    </row>
    <row r="15305" spans="3:3" x14ac:dyDescent="0.25">
      <c r="C15305" s="17"/>
    </row>
    <row r="15306" spans="3:3" x14ac:dyDescent="0.25">
      <c r="C15306" s="17"/>
    </row>
    <row r="15307" spans="3:3" x14ac:dyDescent="0.25">
      <c r="C15307" s="17"/>
    </row>
    <row r="15308" spans="3:3" x14ac:dyDescent="0.25">
      <c r="C15308" s="17"/>
    </row>
    <row r="15309" spans="3:3" x14ac:dyDescent="0.25">
      <c r="C15309" s="17"/>
    </row>
    <row r="15310" spans="3:3" x14ac:dyDescent="0.25">
      <c r="C15310" s="17"/>
    </row>
    <row r="15311" spans="3:3" x14ac:dyDescent="0.25">
      <c r="C15311" s="17"/>
    </row>
    <row r="15312" spans="3:3" x14ac:dyDescent="0.25">
      <c r="C15312" s="17"/>
    </row>
    <row r="15313" spans="3:3" x14ac:dyDescent="0.25">
      <c r="C15313" s="17"/>
    </row>
    <row r="15314" spans="3:3" x14ac:dyDescent="0.25">
      <c r="C15314" s="17"/>
    </row>
    <row r="15315" spans="3:3" x14ac:dyDescent="0.25">
      <c r="C15315" s="17"/>
    </row>
    <row r="15316" spans="3:3" x14ac:dyDescent="0.25">
      <c r="C15316" s="17"/>
    </row>
    <row r="15317" spans="3:3" x14ac:dyDescent="0.25">
      <c r="C15317" s="17"/>
    </row>
    <row r="15318" spans="3:3" x14ac:dyDescent="0.25">
      <c r="C15318" s="17"/>
    </row>
    <row r="15319" spans="3:3" x14ac:dyDescent="0.25">
      <c r="C15319" s="17"/>
    </row>
    <row r="15320" spans="3:3" x14ac:dyDescent="0.25">
      <c r="C15320" s="17"/>
    </row>
    <row r="15321" spans="3:3" x14ac:dyDescent="0.25">
      <c r="C15321" s="17"/>
    </row>
    <row r="15322" spans="3:3" x14ac:dyDescent="0.25">
      <c r="C15322" s="17"/>
    </row>
    <row r="15323" spans="3:3" x14ac:dyDescent="0.25">
      <c r="C15323" s="17"/>
    </row>
    <row r="15324" spans="3:3" x14ac:dyDescent="0.25">
      <c r="C15324" s="17"/>
    </row>
    <row r="15325" spans="3:3" x14ac:dyDescent="0.25">
      <c r="C15325" s="17"/>
    </row>
    <row r="15326" spans="3:3" x14ac:dyDescent="0.25">
      <c r="C15326" s="17"/>
    </row>
    <row r="15327" spans="3:3" x14ac:dyDescent="0.25">
      <c r="C15327" s="17"/>
    </row>
    <row r="15328" spans="3:3" x14ac:dyDescent="0.25">
      <c r="C15328" s="17"/>
    </row>
    <row r="15329" spans="3:3" x14ac:dyDescent="0.25">
      <c r="C15329" s="17"/>
    </row>
    <row r="15330" spans="3:3" x14ac:dyDescent="0.25">
      <c r="C15330" s="17"/>
    </row>
    <row r="15331" spans="3:3" x14ac:dyDescent="0.25">
      <c r="C15331" s="17"/>
    </row>
    <row r="15332" spans="3:3" x14ac:dyDescent="0.25">
      <c r="C15332" s="17"/>
    </row>
    <row r="15333" spans="3:3" x14ac:dyDescent="0.25">
      <c r="C15333" s="17"/>
    </row>
    <row r="15334" spans="3:3" x14ac:dyDescent="0.25">
      <c r="C15334" s="17"/>
    </row>
    <row r="15335" spans="3:3" x14ac:dyDescent="0.25">
      <c r="C15335" s="17"/>
    </row>
    <row r="15336" spans="3:3" x14ac:dyDescent="0.25">
      <c r="C15336" s="17"/>
    </row>
    <row r="15337" spans="3:3" x14ac:dyDescent="0.25">
      <c r="C15337" s="17"/>
    </row>
    <row r="15338" spans="3:3" x14ac:dyDescent="0.25">
      <c r="C15338" s="17"/>
    </row>
    <row r="15339" spans="3:3" x14ac:dyDescent="0.25">
      <c r="C15339" s="17"/>
    </row>
    <row r="15340" spans="3:3" x14ac:dyDescent="0.25">
      <c r="C15340" s="17"/>
    </row>
    <row r="15341" spans="3:3" x14ac:dyDescent="0.25">
      <c r="C15341" s="17"/>
    </row>
    <row r="15342" spans="3:3" x14ac:dyDescent="0.25">
      <c r="C15342" s="17"/>
    </row>
    <row r="15343" spans="3:3" x14ac:dyDescent="0.25">
      <c r="C15343" s="17"/>
    </row>
    <row r="15344" spans="3:3" x14ac:dyDescent="0.25">
      <c r="C15344" s="17"/>
    </row>
    <row r="15345" spans="3:3" x14ac:dyDescent="0.25">
      <c r="C15345" s="17"/>
    </row>
    <row r="15346" spans="3:3" x14ac:dyDescent="0.25">
      <c r="C15346" s="17"/>
    </row>
    <row r="15347" spans="3:3" x14ac:dyDescent="0.25">
      <c r="C15347" s="17"/>
    </row>
    <row r="15348" spans="3:3" x14ac:dyDescent="0.25">
      <c r="C15348" s="17"/>
    </row>
    <row r="15349" spans="3:3" x14ac:dyDescent="0.25">
      <c r="C15349" s="17"/>
    </row>
    <row r="15350" spans="3:3" x14ac:dyDescent="0.25">
      <c r="C15350" s="17"/>
    </row>
    <row r="15351" spans="3:3" x14ac:dyDescent="0.25">
      <c r="C15351" s="17"/>
    </row>
    <row r="15352" spans="3:3" x14ac:dyDescent="0.25">
      <c r="C15352" s="17"/>
    </row>
    <row r="15353" spans="3:3" x14ac:dyDescent="0.25">
      <c r="C15353" s="17"/>
    </row>
    <row r="15354" spans="3:3" x14ac:dyDescent="0.25">
      <c r="C15354" s="17"/>
    </row>
    <row r="15355" spans="3:3" x14ac:dyDescent="0.25">
      <c r="C15355" s="17"/>
    </row>
    <row r="15356" spans="3:3" x14ac:dyDescent="0.25">
      <c r="C15356" s="17"/>
    </row>
    <row r="15357" spans="3:3" x14ac:dyDescent="0.25">
      <c r="C15357" s="17"/>
    </row>
    <row r="15358" spans="3:3" x14ac:dyDescent="0.25">
      <c r="C15358" s="17"/>
    </row>
    <row r="15359" spans="3:3" x14ac:dyDescent="0.25">
      <c r="C15359" s="17"/>
    </row>
    <row r="15360" spans="3:3" x14ac:dyDescent="0.25">
      <c r="C15360" s="17"/>
    </row>
    <row r="15361" spans="3:3" x14ac:dyDescent="0.25">
      <c r="C15361" s="17"/>
    </row>
    <row r="15362" spans="3:3" x14ac:dyDescent="0.25">
      <c r="C15362" s="17"/>
    </row>
    <row r="15363" spans="3:3" x14ac:dyDescent="0.25">
      <c r="C15363" s="17"/>
    </row>
    <row r="15364" spans="3:3" x14ac:dyDescent="0.25">
      <c r="C15364" s="17"/>
    </row>
    <row r="15365" spans="3:3" x14ac:dyDescent="0.25">
      <c r="C15365" s="17"/>
    </row>
    <row r="15366" spans="3:3" x14ac:dyDescent="0.25">
      <c r="C15366" s="17"/>
    </row>
    <row r="15367" spans="3:3" x14ac:dyDescent="0.25">
      <c r="C15367" s="17"/>
    </row>
    <row r="15368" spans="3:3" x14ac:dyDescent="0.25">
      <c r="C15368" s="17"/>
    </row>
    <row r="15369" spans="3:3" x14ac:dyDescent="0.25">
      <c r="C15369" s="17"/>
    </row>
    <row r="15370" spans="3:3" x14ac:dyDescent="0.25">
      <c r="C15370" s="17"/>
    </row>
    <row r="15371" spans="3:3" x14ac:dyDescent="0.25">
      <c r="C15371" s="17"/>
    </row>
    <row r="15372" spans="3:3" x14ac:dyDescent="0.25">
      <c r="C15372" s="17"/>
    </row>
    <row r="15373" spans="3:3" x14ac:dyDescent="0.25">
      <c r="C15373" s="17"/>
    </row>
    <row r="15374" spans="3:3" x14ac:dyDescent="0.25">
      <c r="C15374" s="17"/>
    </row>
    <row r="15375" spans="3:3" x14ac:dyDescent="0.25">
      <c r="C15375" s="17"/>
    </row>
    <row r="15376" spans="3:3" x14ac:dyDescent="0.25">
      <c r="C15376" s="17"/>
    </row>
    <row r="15377" spans="3:3" x14ac:dyDescent="0.25">
      <c r="C15377" s="17"/>
    </row>
    <row r="15378" spans="3:3" x14ac:dyDescent="0.25">
      <c r="C15378" s="17"/>
    </row>
    <row r="15379" spans="3:3" x14ac:dyDescent="0.25">
      <c r="C15379" s="17"/>
    </row>
    <row r="15380" spans="3:3" x14ac:dyDescent="0.25">
      <c r="C15380" s="17"/>
    </row>
    <row r="15381" spans="3:3" x14ac:dyDescent="0.25">
      <c r="C15381" s="17"/>
    </row>
    <row r="15382" spans="3:3" x14ac:dyDescent="0.25">
      <c r="C15382" s="17"/>
    </row>
    <row r="15383" spans="3:3" x14ac:dyDescent="0.25">
      <c r="C15383" s="17"/>
    </row>
    <row r="15384" spans="3:3" x14ac:dyDescent="0.25">
      <c r="C15384" s="17"/>
    </row>
    <row r="15385" spans="3:3" x14ac:dyDescent="0.25">
      <c r="C15385" s="17"/>
    </row>
    <row r="15386" spans="3:3" x14ac:dyDescent="0.25">
      <c r="C15386" s="17"/>
    </row>
    <row r="15387" spans="3:3" x14ac:dyDescent="0.25">
      <c r="C15387" s="17"/>
    </row>
    <row r="15388" spans="3:3" x14ac:dyDescent="0.25">
      <c r="C15388" s="17"/>
    </row>
    <row r="15389" spans="3:3" x14ac:dyDescent="0.25">
      <c r="C15389" s="17"/>
    </row>
    <row r="15390" spans="3:3" x14ac:dyDescent="0.25">
      <c r="C15390" s="17"/>
    </row>
    <row r="15391" spans="3:3" x14ac:dyDescent="0.25">
      <c r="C15391" s="17"/>
    </row>
    <row r="15392" spans="3:3" x14ac:dyDescent="0.25">
      <c r="C15392" s="17"/>
    </row>
    <row r="15393" spans="3:3" x14ac:dyDescent="0.25">
      <c r="C15393" s="17"/>
    </row>
    <row r="15394" spans="3:3" x14ac:dyDescent="0.25">
      <c r="C15394" s="17"/>
    </row>
    <row r="15395" spans="3:3" x14ac:dyDescent="0.25">
      <c r="C15395" s="17"/>
    </row>
    <row r="15396" spans="3:3" x14ac:dyDescent="0.25">
      <c r="C15396" s="17"/>
    </row>
    <row r="15397" spans="3:3" x14ac:dyDescent="0.25">
      <c r="C15397" s="17"/>
    </row>
    <row r="15398" spans="3:3" x14ac:dyDescent="0.25">
      <c r="C15398" s="17"/>
    </row>
    <row r="15399" spans="3:3" x14ac:dyDescent="0.25">
      <c r="C15399" s="17"/>
    </row>
    <row r="15400" spans="3:3" x14ac:dyDescent="0.25">
      <c r="C15400" s="17"/>
    </row>
    <row r="15401" spans="3:3" x14ac:dyDescent="0.25">
      <c r="C15401" s="17"/>
    </row>
    <row r="15402" spans="3:3" x14ac:dyDescent="0.25">
      <c r="C15402" s="17"/>
    </row>
    <row r="15403" spans="3:3" x14ac:dyDescent="0.25">
      <c r="C15403" s="17"/>
    </row>
    <row r="15404" spans="3:3" x14ac:dyDescent="0.25">
      <c r="C15404" s="17"/>
    </row>
    <row r="15405" spans="3:3" x14ac:dyDescent="0.25">
      <c r="C15405" s="17"/>
    </row>
    <row r="15406" spans="3:3" x14ac:dyDescent="0.25">
      <c r="C15406" s="17"/>
    </row>
    <row r="15407" spans="3:3" x14ac:dyDescent="0.25">
      <c r="C15407" s="17"/>
    </row>
    <row r="15408" spans="3:3" x14ac:dyDescent="0.25">
      <c r="C15408" s="17"/>
    </row>
    <row r="15409" spans="3:3" x14ac:dyDescent="0.25">
      <c r="C15409" s="17"/>
    </row>
    <row r="15410" spans="3:3" x14ac:dyDescent="0.25">
      <c r="C15410" s="17"/>
    </row>
    <row r="15411" spans="3:3" x14ac:dyDescent="0.25">
      <c r="C15411" s="17"/>
    </row>
    <row r="15412" spans="3:3" x14ac:dyDescent="0.25">
      <c r="C15412" s="17"/>
    </row>
    <row r="15413" spans="3:3" x14ac:dyDescent="0.25">
      <c r="C15413" s="17"/>
    </row>
    <row r="15414" spans="3:3" x14ac:dyDescent="0.25">
      <c r="C15414" s="17"/>
    </row>
    <row r="15415" spans="3:3" x14ac:dyDescent="0.25">
      <c r="C15415" s="17"/>
    </row>
    <row r="15416" spans="3:3" x14ac:dyDescent="0.25">
      <c r="C15416" s="17"/>
    </row>
    <row r="15417" spans="3:3" x14ac:dyDescent="0.25">
      <c r="C15417" s="17"/>
    </row>
    <row r="15418" spans="3:3" x14ac:dyDescent="0.25">
      <c r="C15418" s="17"/>
    </row>
    <row r="15419" spans="3:3" x14ac:dyDescent="0.25">
      <c r="C15419" s="17"/>
    </row>
    <row r="15420" spans="3:3" x14ac:dyDescent="0.25">
      <c r="C15420" s="17"/>
    </row>
    <row r="15421" spans="3:3" x14ac:dyDescent="0.25">
      <c r="C15421" s="17"/>
    </row>
    <row r="15422" spans="3:3" x14ac:dyDescent="0.25">
      <c r="C15422" s="17"/>
    </row>
    <row r="15423" spans="3:3" x14ac:dyDescent="0.25">
      <c r="C15423" s="17"/>
    </row>
    <row r="15424" spans="3:3" x14ac:dyDescent="0.25">
      <c r="C15424" s="17"/>
    </row>
    <row r="15425" spans="3:3" x14ac:dyDescent="0.25">
      <c r="C15425" s="17"/>
    </row>
    <row r="15426" spans="3:3" x14ac:dyDescent="0.25">
      <c r="C15426" s="17"/>
    </row>
    <row r="15427" spans="3:3" x14ac:dyDescent="0.25">
      <c r="C15427" s="17"/>
    </row>
    <row r="15428" spans="3:3" x14ac:dyDescent="0.25">
      <c r="C15428" s="17"/>
    </row>
    <row r="15429" spans="3:3" x14ac:dyDescent="0.25">
      <c r="C15429" s="17"/>
    </row>
    <row r="15430" spans="3:3" x14ac:dyDescent="0.25">
      <c r="C15430" s="17"/>
    </row>
    <row r="15431" spans="3:3" x14ac:dyDescent="0.25">
      <c r="C15431" s="17"/>
    </row>
    <row r="15432" spans="3:3" x14ac:dyDescent="0.25">
      <c r="C15432" s="17"/>
    </row>
    <row r="15433" spans="3:3" x14ac:dyDescent="0.25">
      <c r="C15433" s="17"/>
    </row>
    <row r="15434" spans="3:3" x14ac:dyDescent="0.25">
      <c r="C15434" s="17"/>
    </row>
    <row r="15435" spans="3:3" x14ac:dyDescent="0.25">
      <c r="C15435" s="17"/>
    </row>
    <row r="15436" spans="3:3" x14ac:dyDescent="0.25">
      <c r="C15436" s="17"/>
    </row>
    <row r="15437" spans="3:3" x14ac:dyDescent="0.25">
      <c r="C15437" s="17"/>
    </row>
    <row r="15438" spans="3:3" x14ac:dyDescent="0.25">
      <c r="C15438" s="17"/>
    </row>
    <row r="15439" spans="3:3" x14ac:dyDescent="0.25">
      <c r="C15439" s="17"/>
    </row>
    <row r="15440" spans="3:3" x14ac:dyDescent="0.25">
      <c r="C15440" s="17"/>
    </row>
    <row r="15441" spans="3:3" x14ac:dyDescent="0.25">
      <c r="C15441" s="17"/>
    </row>
    <row r="15442" spans="3:3" x14ac:dyDescent="0.25">
      <c r="C15442" s="17"/>
    </row>
    <row r="15443" spans="3:3" x14ac:dyDescent="0.25">
      <c r="C15443" s="17"/>
    </row>
    <row r="15444" spans="3:3" x14ac:dyDescent="0.25">
      <c r="C15444" s="17"/>
    </row>
    <row r="15445" spans="3:3" x14ac:dyDescent="0.25">
      <c r="C15445" s="17"/>
    </row>
    <row r="15446" spans="3:3" x14ac:dyDescent="0.25">
      <c r="C15446" s="17"/>
    </row>
    <row r="15447" spans="3:3" x14ac:dyDescent="0.25">
      <c r="C15447" s="17"/>
    </row>
    <row r="15448" spans="3:3" x14ac:dyDescent="0.25">
      <c r="C15448" s="17"/>
    </row>
    <row r="15449" spans="3:3" x14ac:dyDescent="0.25">
      <c r="C15449" s="17"/>
    </row>
    <row r="15450" spans="3:3" x14ac:dyDescent="0.25">
      <c r="C15450" s="17"/>
    </row>
    <row r="15451" spans="3:3" x14ac:dyDescent="0.25">
      <c r="C15451" s="17"/>
    </row>
    <row r="15452" spans="3:3" x14ac:dyDescent="0.25">
      <c r="C15452" s="17"/>
    </row>
    <row r="15453" spans="3:3" x14ac:dyDescent="0.25">
      <c r="C15453" s="17"/>
    </row>
    <row r="15454" spans="3:3" x14ac:dyDescent="0.25">
      <c r="C15454" s="17"/>
    </row>
    <row r="15455" spans="3:3" x14ac:dyDescent="0.25">
      <c r="C15455" s="17"/>
    </row>
    <row r="15456" spans="3:3" x14ac:dyDescent="0.25">
      <c r="C15456" s="17"/>
    </row>
    <row r="15457" spans="3:3" x14ac:dyDescent="0.25">
      <c r="C15457" s="17"/>
    </row>
    <row r="15458" spans="3:3" x14ac:dyDescent="0.25">
      <c r="C15458" s="17"/>
    </row>
    <row r="15459" spans="3:3" x14ac:dyDescent="0.25">
      <c r="C15459" s="17"/>
    </row>
    <row r="15460" spans="3:3" x14ac:dyDescent="0.25">
      <c r="C15460" s="17"/>
    </row>
    <row r="15461" spans="3:3" x14ac:dyDescent="0.25">
      <c r="C15461" s="17"/>
    </row>
    <row r="15462" spans="3:3" x14ac:dyDescent="0.25">
      <c r="C15462" s="17"/>
    </row>
    <row r="15463" spans="3:3" x14ac:dyDescent="0.25">
      <c r="C15463" s="17"/>
    </row>
    <row r="15464" spans="3:3" x14ac:dyDescent="0.25">
      <c r="C15464" s="17"/>
    </row>
    <row r="15465" spans="3:3" x14ac:dyDescent="0.25">
      <c r="C15465" s="17"/>
    </row>
    <row r="15466" spans="3:3" x14ac:dyDescent="0.25">
      <c r="C15466" s="17"/>
    </row>
    <row r="15467" spans="3:3" x14ac:dyDescent="0.25">
      <c r="C15467" s="17"/>
    </row>
    <row r="15468" spans="3:3" x14ac:dyDescent="0.25">
      <c r="C15468" s="17"/>
    </row>
    <row r="15469" spans="3:3" x14ac:dyDescent="0.25">
      <c r="C15469" s="17"/>
    </row>
    <row r="15470" spans="3:3" x14ac:dyDescent="0.25">
      <c r="C15470" s="17"/>
    </row>
    <row r="15471" spans="3:3" x14ac:dyDescent="0.25">
      <c r="C15471" s="17"/>
    </row>
    <row r="15472" spans="3:3" x14ac:dyDescent="0.25">
      <c r="C15472" s="17"/>
    </row>
    <row r="15473" spans="3:3" x14ac:dyDescent="0.25">
      <c r="C15473" s="17"/>
    </row>
    <row r="15474" spans="3:3" x14ac:dyDescent="0.25">
      <c r="C15474" s="17"/>
    </row>
    <row r="15475" spans="3:3" x14ac:dyDescent="0.25">
      <c r="C15475" s="17"/>
    </row>
    <row r="15476" spans="3:3" x14ac:dyDescent="0.25">
      <c r="C15476" s="17"/>
    </row>
    <row r="15477" spans="3:3" x14ac:dyDescent="0.25">
      <c r="C15477" s="17"/>
    </row>
    <row r="15478" spans="3:3" x14ac:dyDescent="0.25">
      <c r="C15478" s="17"/>
    </row>
    <row r="15479" spans="3:3" x14ac:dyDescent="0.25">
      <c r="C15479" s="17"/>
    </row>
    <row r="15480" spans="3:3" x14ac:dyDescent="0.25">
      <c r="C15480" s="17"/>
    </row>
    <row r="15481" spans="3:3" x14ac:dyDescent="0.25">
      <c r="C15481" s="17"/>
    </row>
    <row r="15482" spans="3:3" x14ac:dyDescent="0.25">
      <c r="C15482" s="17"/>
    </row>
    <row r="15483" spans="3:3" x14ac:dyDescent="0.25">
      <c r="C15483" s="17"/>
    </row>
    <row r="15484" spans="3:3" x14ac:dyDescent="0.25">
      <c r="C15484" s="17"/>
    </row>
    <row r="15485" spans="3:3" x14ac:dyDescent="0.25">
      <c r="C15485" s="17"/>
    </row>
    <row r="15486" spans="3:3" x14ac:dyDescent="0.25">
      <c r="C15486" s="17"/>
    </row>
    <row r="15487" spans="3:3" x14ac:dyDescent="0.25">
      <c r="C15487" s="17"/>
    </row>
    <row r="15488" spans="3:3" x14ac:dyDescent="0.25">
      <c r="C15488" s="17"/>
    </row>
    <row r="15489" spans="3:3" x14ac:dyDescent="0.25">
      <c r="C15489" s="17"/>
    </row>
    <row r="15490" spans="3:3" x14ac:dyDescent="0.25">
      <c r="C15490" s="17"/>
    </row>
    <row r="15491" spans="3:3" x14ac:dyDescent="0.25">
      <c r="C15491" s="17"/>
    </row>
    <row r="15492" spans="3:3" x14ac:dyDescent="0.25">
      <c r="C15492" s="17"/>
    </row>
    <row r="15493" spans="3:3" x14ac:dyDescent="0.25">
      <c r="C15493" s="17"/>
    </row>
    <row r="15494" spans="3:3" x14ac:dyDescent="0.25">
      <c r="C15494" s="17"/>
    </row>
    <row r="15495" spans="3:3" x14ac:dyDescent="0.25">
      <c r="C15495" s="17"/>
    </row>
    <row r="15496" spans="3:3" x14ac:dyDescent="0.25">
      <c r="C15496" s="17"/>
    </row>
    <row r="15497" spans="3:3" x14ac:dyDescent="0.25">
      <c r="C15497" s="17"/>
    </row>
    <row r="15498" spans="3:3" x14ac:dyDescent="0.25">
      <c r="C15498" s="17"/>
    </row>
    <row r="15499" spans="3:3" x14ac:dyDescent="0.25">
      <c r="C15499" s="17"/>
    </row>
    <row r="15500" spans="3:3" x14ac:dyDescent="0.25">
      <c r="C15500" s="17"/>
    </row>
    <row r="15501" spans="3:3" x14ac:dyDescent="0.25">
      <c r="C15501" s="17"/>
    </row>
    <row r="15502" spans="3:3" x14ac:dyDescent="0.25">
      <c r="C15502" s="17"/>
    </row>
    <row r="15503" spans="3:3" x14ac:dyDescent="0.25">
      <c r="C15503" s="17"/>
    </row>
    <row r="15504" spans="3:3" x14ac:dyDescent="0.25">
      <c r="C15504" s="17"/>
    </row>
    <row r="15505" spans="3:3" x14ac:dyDescent="0.25">
      <c r="C15505" s="17"/>
    </row>
    <row r="15506" spans="3:3" x14ac:dyDescent="0.25">
      <c r="C15506" s="17"/>
    </row>
    <row r="15507" spans="3:3" x14ac:dyDescent="0.25">
      <c r="C15507" s="17"/>
    </row>
    <row r="15508" spans="3:3" x14ac:dyDescent="0.25">
      <c r="C15508" s="17"/>
    </row>
    <row r="15509" spans="3:3" x14ac:dyDescent="0.25">
      <c r="C15509" s="17"/>
    </row>
    <row r="15510" spans="3:3" x14ac:dyDescent="0.25">
      <c r="C15510" s="17"/>
    </row>
    <row r="15511" spans="3:3" x14ac:dyDescent="0.25">
      <c r="C15511" s="17"/>
    </row>
    <row r="15512" spans="3:3" x14ac:dyDescent="0.25">
      <c r="C15512" s="17"/>
    </row>
    <row r="15513" spans="3:3" x14ac:dyDescent="0.25">
      <c r="C15513" s="17"/>
    </row>
    <row r="15514" spans="3:3" x14ac:dyDescent="0.25">
      <c r="C15514" s="17"/>
    </row>
    <row r="15515" spans="3:3" x14ac:dyDescent="0.25">
      <c r="C15515" s="17"/>
    </row>
    <row r="15516" spans="3:3" x14ac:dyDescent="0.25">
      <c r="C15516" s="17"/>
    </row>
    <row r="15517" spans="3:3" x14ac:dyDescent="0.25">
      <c r="C15517" s="17"/>
    </row>
    <row r="15518" spans="3:3" x14ac:dyDescent="0.25">
      <c r="C15518" s="17"/>
    </row>
    <row r="15519" spans="3:3" x14ac:dyDescent="0.25">
      <c r="C15519" s="17"/>
    </row>
    <row r="15520" spans="3:3" x14ac:dyDescent="0.25">
      <c r="C15520" s="17"/>
    </row>
    <row r="15521" spans="3:3" x14ac:dyDescent="0.25">
      <c r="C15521" s="17"/>
    </row>
    <row r="15522" spans="3:3" x14ac:dyDescent="0.25">
      <c r="C15522" s="17"/>
    </row>
    <row r="15523" spans="3:3" x14ac:dyDescent="0.25">
      <c r="C15523" s="17"/>
    </row>
    <row r="15524" spans="3:3" x14ac:dyDescent="0.25">
      <c r="C15524" s="17"/>
    </row>
    <row r="15525" spans="3:3" x14ac:dyDescent="0.25">
      <c r="C15525" s="17"/>
    </row>
    <row r="15526" spans="3:3" x14ac:dyDescent="0.25">
      <c r="C15526" s="17"/>
    </row>
    <row r="15527" spans="3:3" x14ac:dyDescent="0.25">
      <c r="C15527" s="17"/>
    </row>
    <row r="15528" spans="3:3" x14ac:dyDescent="0.25">
      <c r="C15528" s="17"/>
    </row>
    <row r="15529" spans="3:3" x14ac:dyDescent="0.25">
      <c r="C15529" s="17"/>
    </row>
    <row r="15530" spans="3:3" x14ac:dyDescent="0.25">
      <c r="C15530" s="17"/>
    </row>
    <row r="15531" spans="3:3" x14ac:dyDescent="0.25">
      <c r="C15531" s="17"/>
    </row>
    <row r="15532" spans="3:3" x14ac:dyDescent="0.25">
      <c r="C15532" s="17"/>
    </row>
    <row r="15533" spans="3:3" x14ac:dyDescent="0.25">
      <c r="C15533" s="17"/>
    </row>
    <row r="15534" spans="3:3" x14ac:dyDescent="0.25">
      <c r="C15534" s="17"/>
    </row>
    <row r="15535" spans="3:3" x14ac:dyDescent="0.25">
      <c r="C15535" s="17"/>
    </row>
    <row r="15536" spans="3:3" x14ac:dyDescent="0.25">
      <c r="C15536" s="17"/>
    </row>
    <row r="15537" spans="3:3" x14ac:dyDescent="0.25">
      <c r="C15537" s="17"/>
    </row>
    <row r="15538" spans="3:3" x14ac:dyDescent="0.25">
      <c r="C15538" s="17"/>
    </row>
    <row r="15539" spans="3:3" x14ac:dyDescent="0.25">
      <c r="C15539" s="17"/>
    </row>
    <row r="15540" spans="3:3" x14ac:dyDescent="0.25">
      <c r="C15540" s="17"/>
    </row>
    <row r="15541" spans="3:3" x14ac:dyDescent="0.25">
      <c r="C15541" s="17"/>
    </row>
    <row r="15542" spans="3:3" x14ac:dyDescent="0.25">
      <c r="C15542" s="17"/>
    </row>
    <row r="15543" spans="3:3" x14ac:dyDescent="0.25">
      <c r="C15543" s="17"/>
    </row>
    <row r="15544" spans="3:3" x14ac:dyDescent="0.25">
      <c r="C15544" s="17"/>
    </row>
    <row r="15545" spans="3:3" x14ac:dyDescent="0.25">
      <c r="C15545" s="17"/>
    </row>
    <row r="15546" spans="3:3" x14ac:dyDescent="0.25">
      <c r="C15546" s="17"/>
    </row>
    <row r="15547" spans="3:3" x14ac:dyDescent="0.25">
      <c r="C15547" s="17"/>
    </row>
    <row r="15548" spans="3:3" x14ac:dyDescent="0.25">
      <c r="C15548" s="17"/>
    </row>
    <row r="15549" spans="3:3" x14ac:dyDescent="0.25">
      <c r="C15549" s="17"/>
    </row>
    <row r="15550" spans="3:3" x14ac:dyDescent="0.25">
      <c r="C15550" s="17"/>
    </row>
    <row r="15551" spans="3:3" x14ac:dyDescent="0.25">
      <c r="C15551" s="17"/>
    </row>
    <row r="15552" spans="3:3" x14ac:dyDescent="0.25">
      <c r="C15552" s="17"/>
    </row>
    <row r="15553" spans="3:3" x14ac:dyDescent="0.25">
      <c r="C15553" s="17"/>
    </row>
    <row r="15554" spans="3:3" x14ac:dyDescent="0.25">
      <c r="C15554" s="17"/>
    </row>
    <row r="15555" spans="3:3" x14ac:dyDescent="0.25">
      <c r="C15555" s="17"/>
    </row>
    <row r="15556" spans="3:3" x14ac:dyDescent="0.25">
      <c r="C15556" s="17"/>
    </row>
    <row r="15557" spans="3:3" x14ac:dyDescent="0.25">
      <c r="C15557" s="17"/>
    </row>
    <row r="15558" spans="3:3" x14ac:dyDescent="0.25">
      <c r="C15558" s="17"/>
    </row>
    <row r="15559" spans="3:3" x14ac:dyDescent="0.25">
      <c r="C15559" s="17"/>
    </row>
    <row r="15560" spans="3:3" x14ac:dyDescent="0.25">
      <c r="C15560" s="17"/>
    </row>
    <row r="15561" spans="3:3" x14ac:dyDescent="0.25">
      <c r="C15561" s="17"/>
    </row>
    <row r="15562" spans="3:3" x14ac:dyDescent="0.25">
      <c r="C15562" s="17"/>
    </row>
    <row r="15563" spans="3:3" x14ac:dyDescent="0.25">
      <c r="C15563" s="17"/>
    </row>
    <row r="15564" spans="3:3" x14ac:dyDescent="0.25">
      <c r="C15564" s="17"/>
    </row>
    <row r="15565" spans="3:3" x14ac:dyDescent="0.25">
      <c r="C15565" s="17"/>
    </row>
    <row r="15566" spans="3:3" x14ac:dyDescent="0.25">
      <c r="C15566" s="17"/>
    </row>
    <row r="15567" spans="3:3" x14ac:dyDescent="0.25">
      <c r="C15567" s="17"/>
    </row>
    <row r="15568" spans="3:3" x14ac:dyDescent="0.25">
      <c r="C15568" s="17"/>
    </row>
    <row r="15569" spans="3:3" x14ac:dyDescent="0.25">
      <c r="C15569" s="17"/>
    </row>
    <row r="15570" spans="3:3" x14ac:dyDescent="0.25">
      <c r="C15570" s="17"/>
    </row>
    <row r="15571" spans="3:3" x14ac:dyDescent="0.25">
      <c r="C15571" s="17"/>
    </row>
    <row r="15572" spans="3:3" x14ac:dyDescent="0.25">
      <c r="C15572" s="17"/>
    </row>
    <row r="15573" spans="3:3" x14ac:dyDescent="0.25">
      <c r="C15573" s="17"/>
    </row>
    <row r="15574" spans="3:3" x14ac:dyDescent="0.25">
      <c r="C15574" s="17"/>
    </row>
    <row r="15575" spans="3:3" x14ac:dyDescent="0.25">
      <c r="C15575" s="17"/>
    </row>
    <row r="15576" spans="3:3" x14ac:dyDescent="0.25">
      <c r="C15576" s="17"/>
    </row>
    <row r="15577" spans="3:3" x14ac:dyDescent="0.25">
      <c r="C15577" s="17"/>
    </row>
    <row r="15578" spans="3:3" x14ac:dyDescent="0.25">
      <c r="C15578" s="17"/>
    </row>
    <row r="15579" spans="3:3" x14ac:dyDescent="0.25">
      <c r="C15579" s="17"/>
    </row>
    <row r="15580" spans="3:3" x14ac:dyDescent="0.25">
      <c r="C15580" s="17"/>
    </row>
    <row r="15581" spans="3:3" x14ac:dyDescent="0.25">
      <c r="C15581" s="17"/>
    </row>
    <row r="15582" spans="3:3" x14ac:dyDescent="0.25">
      <c r="C15582" s="17"/>
    </row>
    <row r="15583" spans="3:3" x14ac:dyDescent="0.25">
      <c r="C15583" s="17"/>
    </row>
    <row r="15584" spans="3:3" x14ac:dyDescent="0.25">
      <c r="C15584" s="17"/>
    </row>
    <row r="15585" spans="3:3" x14ac:dyDescent="0.25">
      <c r="C15585" s="17"/>
    </row>
    <row r="15586" spans="3:3" x14ac:dyDescent="0.25">
      <c r="C15586" s="17"/>
    </row>
    <row r="15587" spans="3:3" x14ac:dyDescent="0.25">
      <c r="C15587" s="17"/>
    </row>
    <row r="15588" spans="3:3" x14ac:dyDescent="0.25">
      <c r="C15588" s="17"/>
    </row>
    <row r="15589" spans="3:3" x14ac:dyDescent="0.25">
      <c r="C15589" s="17"/>
    </row>
    <row r="15590" spans="3:3" x14ac:dyDescent="0.25">
      <c r="C15590" s="17"/>
    </row>
    <row r="15591" spans="3:3" x14ac:dyDescent="0.25">
      <c r="C15591" s="17"/>
    </row>
    <row r="15592" spans="3:3" x14ac:dyDescent="0.25">
      <c r="C15592" s="17"/>
    </row>
    <row r="15593" spans="3:3" x14ac:dyDescent="0.25">
      <c r="C15593" s="17"/>
    </row>
    <row r="15594" spans="3:3" x14ac:dyDescent="0.25">
      <c r="C15594" s="17"/>
    </row>
    <row r="15595" spans="3:3" x14ac:dyDescent="0.25">
      <c r="C15595" s="17"/>
    </row>
    <row r="15596" spans="3:3" x14ac:dyDescent="0.25">
      <c r="C15596" s="17"/>
    </row>
    <row r="15597" spans="3:3" x14ac:dyDescent="0.25">
      <c r="C15597" s="17"/>
    </row>
    <row r="15598" spans="3:3" x14ac:dyDescent="0.25">
      <c r="C15598" s="17"/>
    </row>
    <row r="15599" spans="3:3" x14ac:dyDescent="0.25">
      <c r="C15599" s="17"/>
    </row>
    <row r="15600" spans="3:3" x14ac:dyDescent="0.25">
      <c r="C15600" s="17"/>
    </row>
    <row r="15601" spans="3:3" x14ac:dyDescent="0.25">
      <c r="C15601" s="17"/>
    </row>
    <row r="15602" spans="3:3" x14ac:dyDescent="0.25">
      <c r="C15602" s="17"/>
    </row>
    <row r="15603" spans="3:3" x14ac:dyDescent="0.25">
      <c r="C15603" s="17"/>
    </row>
    <row r="15604" spans="3:3" x14ac:dyDescent="0.25">
      <c r="C15604" s="17"/>
    </row>
    <row r="15605" spans="3:3" x14ac:dyDescent="0.25">
      <c r="C15605" s="17"/>
    </row>
    <row r="15606" spans="3:3" x14ac:dyDescent="0.25">
      <c r="C15606" s="17"/>
    </row>
    <row r="15607" spans="3:3" x14ac:dyDescent="0.25">
      <c r="C15607" s="17"/>
    </row>
    <row r="15608" spans="3:3" x14ac:dyDescent="0.25">
      <c r="C15608" s="17"/>
    </row>
    <row r="15609" spans="3:3" x14ac:dyDescent="0.25">
      <c r="C15609" s="17"/>
    </row>
    <row r="15610" spans="3:3" x14ac:dyDescent="0.25">
      <c r="C15610" s="17"/>
    </row>
    <row r="15611" spans="3:3" x14ac:dyDescent="0.25">
      <c r="C15611" s="17"/>
    </row>
    <row r="15612" spans="3:3" x14ac:dyDescent="0.25">
      <c r="C15612" s="17"/>
    </row>
    <row r="15613" spans="3:3" x14ac:dyDescent="0.25">
      <c r="C15613" s="17"/>
    </row>
    <row r="15614" spans="3:3" x14ac:dyDescent="0.25">
      <c r="C15614" s="17"/>
    </row>
    <row r="15615" spans="3:3" x14ac:dyDescent="0.25">
      <c r="C15615" s="17"/>
    </row>
    <row r="15616" spans="3:3" x14ac:dyDescent="0.25">
      <c r="C15616" s="17"/>
    </row>
    <row r="15617" spans="3:3" x14ac:dyDescent="0.25">
      <c r="C15617" s="17"/>
    </row>
    <row r="15618" spans="3:3" x14ac:dyDescent="0.25">
      <c r="C15618" s="17"/>
    </row>
    <row r="15619" spans="3:3" x14ac:dyDescent="0.25">
      <c r="C15619" s="17"/>
    </row>
    <row r="15620" spans="3:3" x14ac:dyDescent="0.25">
      <c r="C15620" s="17"/>
    </row>
    <row r="15621" spans="3:3" x14ac:dyDescent="0.25">
      <c r="C15621" s="17"/>
    </row>
    <row r="15622" spans="3:3" x14ac:dyDescent="0.25">
      <c r="C15622" s="17"/>
    </row>
    <row r="15623" spans="3:3" x14ac:dyDescent="0.25">
      <c r="C15623" s="17"/>
    </row>
    <row r="15624" spans="3:3" x14ac:dyDescent="0.25">
      <c r="C15624" s="17"/>
    </row>
    <row r="15625" spans="3:3" x14ac:dyDescent="0.25">
      <c r="C15625" s="17"/>
    </row>
    <row r="15626" spans="3:3" x14ac:dyDescent="0.25">
      <c r="C15626" s="17"/>
    </row>
    <row r="15627" spans="3:3" x14ac:dyDescent="0.25">
      <c r="C15627" s="17"/>
    </row>
    <row r="15628" spans="3:3" x14ac:dyDescent="0.25">
      <c r="C15628" s="17"/>
    </row>
    <row r="15629" spans="3:3" x14ac:dyDescent="0.25">
      <c r="C15629" s="17"/>
    </row>
    <row r="15630" spans="3:3" x14ac:dyDescent="0.25">
      <c r="C15630" s="17"/>
    </row>
    <row r="15631" spans="3:3" x14ac:dyDescent="0.25">
      <c r="C15631" s="17"/>
    </row>
    <row r="15632" spans="3:3" x14ac:dyDescent="0.25">
      <c r="C15632" s="17"/>
    </row>
    <row r="15633" spans="3:3" x14ac:dyDescent="0.25">
      <c r="C15633" s="17"/>
    </row>
    <row r="15634" spans="3:3" x14ac:dyDescent="0.25">
      <c r="C15634" s="17"/>
    </row>
    <row r="15635" spans="3:3" x14ac:dyDescent="0.25">
      <c r="C15635" s="17"/>
    </row>
    <row r="15636" spans="3:3" x14ac:dyDescent="0.25">
      <c r="C15636" s="17"/>
    </row>
    <row r="15637" spans="3:3" x14ac:dyDescent="0.25">
      <c r="C15637" s="17"/>
    </row>
    <row r="15638" spans="3:3" x14ac:dyDescent="0.25">
      <c r="C15638" s="17"/>
    </row>
    <row r="15639" spans="3:3" x14ac:dyDescent="0.25">
      <c r="C15639" s="17"/>
    </row>
    <row r="15640" spans="3:3" x14ac:dyDescent="0.25">
      <c r="C15640" s="17"/>
    </row>
    <row r="15641" spans="3:3" x14ac:dyDescent="0.25">
      <c r="C15641" s="17"/>
    </row>
    <row r="15642" spans="3:3" x14ac:dyDescent="0.25">
      <c r="C15642" s="17"/>
    </row>
    <row r="15643" spans="3:3" x14ac:dyDescent="0.25">
      <c r="C15643" s="17"/>
    </row>
    <row r="15644" spans="3:3" x14ac:dyDescent="0.25">
      <c r="C15644" s="17"/>
    </row>
    <row r="15645" spans="3:3" x14ac:dyDescent="0.25">
      <c r="C15645" s="17"/>
    </row>
    <row r="15646" spans="3:3" x14ac:dyDescent="0.25">
      <c r="C15646" s="17"/>
    </row>
    <row r="15647" spans="3:3" x14ac:dyDescent="0.25">
      <c r="C15647" s="17"/>
    </row>
    <row r="15648" spans="3:3" x14ac:dyDescent="0.25">
      <c r="C15648" s="17"/>
    </row>
    <row r="15649" spans="3:3" x14ac:dyDescent="0.25">
      <c r="C15649" s="17"/>
    </row>
    <row r="15650" spans="3:3" x14ac:dyDescent="0.25">
      <c r="C15650" s="17"/>
    </row>
    <row r="15651" spans="3:3" x14ac:dyDescent="0.25">
      <c r="C15651" s="17"/>
    </row>
    <row r="15652" spans="3:3" x14ac:dyDescent="0.25">
      <c r="C15652" s="17"/>
    </row>
    <row r="15653" spans="3:3" x14ac:dyDescent="0.25">
      <c r="C15653" s="17"/>
    </row>
    <row r="15654" spans="3:3" x14ac:dyDescent="0.25">
      <c r="C15654" s="17"/>
    </row>
    <row r="15655" spans="3:3" x14ac:dyDescent="0.25">
      <c r="C15655" s="17"/>
    </row>
    <row r="15656" spans="3:3" x14ac:dyDescent="0.25">
      <c r="C15656" s="17"/>
    </row>
    <row r="15657" spans="3:3" x14ac:dyDescent="0.25">
      <c r="C15657" s="17"/>
    </row>
    <row r="15658" spans="3:3" x14ac:dyDescent="0.25">
      <c r="C15658" s="17"/>
    </row>
    <row r="15659" spans="3:3" x14ac:dyDescent="0.25">
      <c r="C15659" s="17"/>
    </row>
    <row r="15660" spans="3:3" x14ac:dyDescent="0.25">
      <c r="C15660" s="17"/>
    </row>
    <row r="15661" spans="3:3" x14ac:dyDescent="0.25">
      <c r="C15661" s="17"/>
    </row>
    <row r="15662" spans="3:3" x14ac:dyDescent="0.25">
      <c r="C15662" s="17"/>
    </row>
    <row r="15663" spans="3:3" x14ac:dyDescent="0.25">
      <c r="C15663" s="17"/>
    </row>
    <row r="15664" spans="3:3" x14ac:dyDescent="0.25">
      <c r="C15664" s="17"/>
    </row>
    <row r="15665" spans="3:3" x14ac:dyDescent="0.25">
      <c r="C15665" s="17"/>
    </row>
    <row r="15666" spans="3:3" x14ac:dyDescent="0.25">
      <c r="C15666" s="17"/>
    </row>
    <row r="15667" spans="3:3" x14ac:dyDescent="0.25">
      <c r="C15667" s="17"/>
    </row>
    <row r="15668" spans="3:3" x14ac:dyDescent="0.25">
      <c r="C15668" s="17"/>
    </row>
    <row r="15669" spans="3:3" x14ac:dyDescent="0.25">
      <c r="C15669" s="17"/>
    </row>
    <row r="15670" spans="3:3" x14ac:dyDescent="0.25">
      <c r="C15670" s="17"/>
    </row>
    <row r="15671" spans="3:3" x14ac:dyDescent="0.25">
      <c r="C15671" s="17"/>
    </row>
    <row r="15672" spans="3:3" x14ac:dyDescent="0.25">
      <c r="C15672" s="17"/>
    </row>
    <row r="15673" spans="3:3" x14ac:dyDescent="0.25">
      <c r="C15673" s="17"/>
    </row>
    <row r="15674" spans="3:3" x14ac:dyDescent="0.25">
      <c r="C15674" s="17"/>
    </row>
    <row r="15675" spans="3:3" x14ac:dyDescent="0.25">
      <c r="C15675" s="17"/>
    </row>
    <row r="15676" spans="3:3" x14ac:dyDescent="0.25">
      <c r="C15676" s="17"/>
    </row>
    <row r="15677" spans="3:3" x14ac:dyDescent="0.25">
      <c r="C15677" s="17"/>
    </row>
    <row r="15678" spans="3:3" x14ac:dyDescent="0.25">
      <c r="C15678" s="17"/>
    </row>
    <row r="15679" spans="3:3" x14ac:dyDescent="0.25">
      <c r="C15679" s="17"/>
    </row>
    <row r="15680" spans="3:3" x14ac:dyDescent="0.25">
      <c r="C15680" s="17"/>
    </row>
    <row r="15681" spans="3:3" x14ac:dyDescent="0.25">
      <c r="C15681" s="17"/>
    </row>
    <row r="15682" spans="3:3" x14ac:dyDescent="0.25">
      <c r="C15682" s="17"/>
    </row>
    <row r="15683" spans="3:3" x14ac:dyDescent="0.25">
      <c r="C15683" s="17"/>
    </row>
    <row r="15684" spans="3:3" x14ac:dyDescent="0.25">
      <c r="C15684" s="17"/>
    </row>
    <row r="15685" spans="3:3" x14ac:dyDescent="0.25">
      <c r="C15685" s="17"/>
    </row>
    <row r="15686" spans="3:3" x14ac:dyDescent="0.25">
      <c r="C15686" s="17"/>
    </row>
    <row r="15687" spans="3:3" x14ac:dyDescent="0.25">
      <c r="C15687" s="17"/>
    </row>
    <row r="15688" spans="3:3" x14ac:dyDescent="0.25">
      <c r="C15688" s="17"/>
    </row>
    <row r="15689" spans="3:3" x14ac:dyDescent="0.25">
      <c r="C15689" s="17"/>
    </row>
    <row r="15690" spans="3:3" x14ac:dyDescent="0.25">
      <c r="C15690" s="17"/>
    </row>
    <row r="15691" spans="3:3" x14ac:dyDescent="0.25">
      <c r="C15691" s="17"/>
    </row>
    <row r="15692" spans="3:3" x14ac:dyDescent="0.25">
      <c r="C15692" s="17"/>
    </row>
    <row r="15693" spans="3:3" x14ac:dyDescent="0.25">
      <c r="C15693" s="17"/>
    </row>
    <row r="15694" spans="3:3" x14ac:dyDescent="0.25">
      <c r="C15694" s="17"/>
    </row>
    <row r="15695" spans="3:3" x14ac:dyDescent="0.25">
      <c r="C15695" s="17"/>
    </row>
    <row r="15696" spans="3:3" x14ac:dyDescent="0.25">
      <c r="C15696" s="17"/>
    </row>
    <row r="15697" spans="3:3" x14ac:dyDescent="0.25">
      <c r="C15697" s="17"/>
    </row>
    <row r="15698" spans="3:3" x14ac:dyDescent="0.25">
      <c r="C15698" s="17"/>
    </row>
    <row r="15699" spans="3:3" x14ac:dyDescent="0.25">
      <c r="C15699" s="17"/>
    </row>
    <row r="15700" spans="3:3" x14ac:dyDescent="0.25">
      <c r="C15700" s="17"/>
    </row>
    <row r="15701" spans="3:3" x14ac:dyDescent="0.25">
      <c r="C15701" s="17"/>
    </row>
    <row r="15702" spans="3:3" x14ac:dyDescent="0.25">
      <c r="C15702" s="17"/>
    </row>
    <row r="15703" spans="3:3" x14ac:dyDescent="0.25">
      <c r="C15703" s="17"/>
    </row>
    <row r="15704" spans="3:3" x14ac:dyDescent="0.25">
      <c r="C15704" s="17"/>
    </row>
    <row r="15705" spans="3:3" x14ac:dyDescent="0.25">
      <c r="C15705" s="17"/>
    </row>
    <row r="15706" spans="3:3" x14ac:dyDescent="0.25">
      <c r="C15706" s="17"/>
    </row>
    <row r="15707" spans="3:3" x14ac:dyDescent="0.25">
      <c r="C15707" s="17"/>
    </row>
    <row r="15708" spans="3:3" x14ac:dyDescent="0.25">
      <c r="C15708" s="17"/>
    </row>
    <row r="15709" spans="3:3" x14ac:dyDescent="0.25">
      <c r="C15709" s="17"/>
    </row>
    <row r="15710" spans="3:3" x14ac:dyDescent="0.25">
      <c r="C15710" s="17"/>
    </row>
    <row r="15711" spans="3:3" x14ac:dyDescent="0.25">
      <c r="C15711" s="17"/>
    </row>
    <row r="15712" spans="3:3" x14ac:dyDescent="0.25">
      <c r="C15712" s="17"/>
    </row>
    <row r="15713" spans="3:3" x14ac:dyDescent="0.25">
      <c r="C15713" s="17"/>
    </row>
    <row r="15714" spans="3:3" x14ac:dyDescent="0.25">
      <c r="C15714" s="17"/>
    </row>
    <row r="15715" spans="3:3" x14ac:dyDescent="0.25">
      <c r="C15715" s="17"/>
    </row>
    <row r="15716" spans="3:3" x14ac:dyDescent="0.25">
      <c r="C15716" s="17"/>
    </row>
    <row r="15717" spans="3:3" x14ac:dyDescent="0.25">
      <c r="C15717" s="17"/>
    </row>
    <row r="15718" spans="3:3" x14ac:dyDescent="0.25">
      <c r="C15718" s="17"/>
    </row>
    <row r="15719" spans="3:3" x14ac:dyDescent="0.25">
      <c r="C15719" s="17"/>
    </row>
    <row r="15720" spans="3:3" x14ac:dyDescent="0.25">
      <c r="C15720" s="17"/>
    </row>
    <row r="15721" spans="3:3" x14ac:dyDescent="0.25">
      <c r="C15721" s="17"/>
    </row>
    <row r="15722" spans="3:3" x14ac:dyDescent="0.25">
      <c r="C15722" s="17"/>
    </row>
    <row r="15723" spans="3:3" x14ac:dyDescent="0.25">
      <c r="C15723" s="17"/>
    </row>
    <row r="15724" spans="3:3" x14ac:dyDescent="0.25">
      <c r="C15724" s="17"/>
    </row>
    <row r="15725" spans="3:3" x14ac:dyDescent="0.25">
      <c r="C15725" s="17"/>
    </row>
    <row r="15726" spans="3:3" x14ac:dyDescent="0.25">
      <c r="C15726" s="17"/>
    </row>
    <row r="15727" spans="3:3" x14ac:dyDescent="0.25">
      <c r="C15727" s="17"/>
    </row>
    <row r="15728" spans="3:3" x14ac:dyDescent="0.25">
      <c r="C15728" s="17"/>
    </row>
    <row r="15729" spans="3:3" x14ac:dyDescent="0.25">
      <c r="C15729" s="17"/>
    </row>
    <row r="15730" spans="3:3" x14ac:dyDescent="0.25">
      <c r="C15730" s="17"/>
    </row>
    <row r="15731" spans="3:3" x14ac:dyDescent="0.25">
      <c r="C15731" s="17"/>
    </row>
    <row r="15732" spans="3:3" x14ac:dyDescent="0.25">
      <c r="C15732" s="17"/>
    </row>
    <row r="15733" spans="3:3" x14ac:dyDescent="0.25">
      <c r="C15733" s="17"/>
    </row>
    <row r="15734" spans="3:3" x14ac:dyDescent="0.25">
      <c r="C15734" s="17"/>
    </row>
    <row r="15735" spans="3:3" x14ac:dyDescent="0.25">
      <c r="C15735" s="17"/>
    </row>
    <row r="15736" spans="3:3" x14ac:dyDescent="0.25">
      <c r="C15736" s="17"/>
    </row>
    <row r="15737" spans="3:3" x14ac:dyDescent="0.25">
      <c r="C15737" s="17"/>
    </row>
    <row r="15738" spans="3:3" x14ac:dyDescent="0.25">
      <c r="C15738" s="17"/>
    </row>
    <row r="15739" spans="3:3" x14ac:dyDescent="0.25">
      <c r="C15739" s="17"/>
    </row>
    <row r="15740" spans="3:3" x14ac:dyDescent="0.25">
      <c r="C15740" s="17"/>
    </row>
    <row r="15741" spans="3:3" x14ac:dyDescent="0.25">
      <c r="C15741" s="17"/>
    </row>
    <row r="15742" spans="3:3" x14ac:dyDescent="0.25">
      <c r="C15742" s="17"/>
    </row>
    <row r="15743" spans="3:3" x14ac:dyDescent="0.25">
      <c r="C15743" s="17"/>
    </row>
    <row r="15744" spans="3:3" x14ac:dyDescent="0.25">
      <c r="C15744" s="17"/>
    </row>
    <row r="15745" spans="3:3" x14ac:dyDescent="0.25">
      <c r="C15745" s="17"/>
    </row>
    <row r="15746" spans="3:3" x14ac:dyDescent="0.25">
      <c r="C15746" s="17"/>
    </row>
    <row r="15747" spans="3:3" x14ac:dyDescent="0.25">
      <c r="C15747" s="17"/>
    </row>
    <row r="15748" spans="3:3" x14ac:dyDescent="0.25">
      <c r="C15748" s="17"/>
    </row>
    <row r="15749" spans="3:3" x14ac:dyDescent="0.25">
      <c r="C15749" s="17"/>
    </row>
    <row r="15750" spans="3:3" x14ac:dyDescent="0.25">
      <c r="C15750" s="17"/>
    </row>
    <row r="15751" spans="3:3" x14ac:dyDescent="0.25">
      <c r="C15751" s="17"/>
    </row>
    <row r="15752" spans="3:3" x14ac:dyDescent="0.25">
      <c r="C15752" s="17"/>
    </row>
    <row r="15753" spans="3:3" x14ac:dyDescent="0.25">
      <c r="C15753" s="17"/>
    </row>
    <row r="15754" spans="3:3" x14ac:dyDescent="0.25">
      <c r="C15754" s="17"/>
    </row>
    <row r="15755" spans="3:3" x14ac:dyDescent="0.25">
      <c r="C15755" s="17"/>
    </row>
    <row r="15756" spans="3:3" x14ac:dyDescent="0.25">
      <c r="C15756" s="17"/>
    </row>
    <row r="15757" spans="3:3" x14ac:dyDescent="0.25">
      <c r="C15757" s="17"/>
    </row>
    <row r="15758" spans="3:3" x14ac:dyDescent="0.25">
      <c r="C15758" s="17"/>
    </row>
    <row r="15759" spans="3:3" x14ac:dyDescent="0.25">
      <c r="C15759" s="17"/>
    </row>
    <row r="15760" spans="3:3" x14ac:dyDescent="0.25">
      <c r="C15760" s="17"/>
    </row>
    <row r="15761" spans="3:3" x14ac:dyDescent="0.25">
      <c r="C15761" s="17"/>
    </row>
    <row r="15762" spans="3:3" x14ac:dyDescent="0.25">
      <c r="C15762" s="17"/>
    </row>
    <row r="15763" spans="3:3" x14ac:dyDescent="0.25">
      <c r="C15763" s="17"/>
    </row>
    <row r="15764" spans="3:3" x14ac:dyDescent="0.25">
      <c r="C15764" s="17"/>
    </row>
    <row r="15765" spans="3:3" x14ac:dyDescent="0.25">
      <c r="C15765" s="17"/>
    </row>
    <row r="15766" spans="3:3" x14ac:dyDescent="0.25">
      <c r="C15766" s="17"/>
    </row>
    <row r="15767" spans="3:3" x14ac:dyDescent="0.25">
      <c r="C15767" s="17"/>
    </row>
    <row r="15768" spans="3:3" x14ac:dyDescent="0.25">
      <c r="C15768" s="17"/>
    </row>
    <row r="15769" spans="3:3" x14ac:dyDescent="0.25">
      <c r="C15769" s="17"/>
    </row>
    <row r="15770" spans="3:3" x14ac:dyDescent="0.25">
      <c r="C15770" s="17"/>
    </row>
    <row r="15771" spans="3:3" x14ac:dyDescent="0.25">
      <c r="C15771" s="17"/>
    </row>
    <row r="15772" spans="3:3" x14ac:dyDescent="0.25">
      <c r="C15772" s="17"/>
    </row>
    <row r="15773" spans="3:3" x14ac:dyDescent="0.25">
      <c r="C15773" s="17"/>
    </row>
    <row r="15774" spans="3:3" x14ac:dyDescent="0.25">
      <c r="C15774" s="17"/>
    </row>
    <row r="15775" spans="3:3" x14ac:dyDescent="0.25">
      <c r="C15775" s="17"/>
    </row>
    <row r="15776" spans="3:3" x14ac:dyDescent="0.25">
      <c r="C15776" s="17"/>
    </row>
    <row r="15777" spans="3:3" x14ac:dyDescent="0.25">
      <c r="C15777" s="17"/>
    </row>
    <row r="15778" spans="3:3" x14ac:dyDescent="0.25">
      <c r="C15778" s="17"/>
    </row>
    <row r="15779" spans="3:3" x14ac:dyDescent="0.25">
      <c r="C15779" s="17"/>
    </row>
    <row r="15780" spans="3:3" x14ac:dyDescent="0.25">
      <c r="C15780" s="17"/>
    </row>
    <row r="15781" spans="3:3" x14ac:dyDescent="0.25">
      <c r="C15781" s="17"/>
    </row>
    <row r="15782" spans="3:3" x14ac:dyDescent="0.25">
      <c r="C15782" s="17"/>
    </row>
    <row r="15783" spans="3:3" x14ac:dyDescent="0.25">
      <c r="C15783" s="17"/>
    </row>
    <row r="15784" spans="3:3" x14ac:dyDescent="0.25">
      <c r="C15784" s="17"/>
    </row>
    <row r="15785" spans="3:3" x14ac:dyDescent="0.25">
      <c r="C15785" s="17"/>
    </row>
    <row r="15786" spans="3:3" x14ac:dyDescent="0.25">
      <c r="C15786" s="17"/>
    </row>
    <row r="15787" spans="3:3" x14ac:dyDescent="0.25">
      <c r="C15787" s="17"/>
    </row>
    <row r="15788" spans="3:3" x14ac:dyDescent="0.25">
      <c r="C15788" s="17"/>
    </row>
    <row r="15789" spans="3:3" x14ac:dyDescent="0.25">
      <c r="C15789" s="17"/>
    </row>
    <row r="15790" spans="3:3" x14ac:dyDescent="0.25">
      <c r="C15790" s="17"/>
    </row>
    <row r="15791" spans="3:3" x14ac:dyDescent="0.25">
      <c r="C15791" s="17"/>
    </row>
    <row r="15792" spans="3:3" x14ac:dyDescent="0.25">
      <c r="C15792" s="17"/>
    </row>
    <row r="15793" spans="3:3" x14ac:dyDescent="0.25">
      <c r="C15793" s="17"/>
    </row>
    <row r="15794" spans="3:3" x14ac:dyDescent="0.25">
      <c r="C15794" s="17"/>
    </row>
    <row r="15795" spans="3:3" x14ac:dyDescent="0.25">
      <c r="C15795" s="17"/>
    </row>
    <row r="15796" spans="3:3" x14ac:dyDescent="0.25">
      <c r="C15796" s="17"/>
    </row>
    <row r="15797" spans="3:3" x14ac:dyDescent="0.25">
      <c r="C15797" s="17"/>
    </row>
    <row r="15798" spans="3:3" x14ac:dyDescent="0.25">
      <c r="C15798" s="17"/>
    </row>
    <row r="15799" spans="3:3" x14ac:dyDescent="0.25">
      <c r="C15799" s="17"/>
    </row>
    <row r="15800" spans="3:3" x14ac:dyDescent="0.25">
      <c r="C15800" s="17"/>
    </row>
    <row r="15801" spans="3:3" x14ac:dyDescent="0.25">
      <c r="C15801" s="17"/>
    </row>
    <row r="15802" spans="3:3" x14ac:dyDescent="0.25">
      <c r="C15802" s="17"/>
    </row>
    <row r="15803" spans="3:3" x14ac:dyDescent="0.25">
      <c r="C15803" s="17"/>
    </row>
    <row r="15804" spans="3:3" x14ac:dyDescent="0.25">
      <c r="C15804" s="17"/>
    </row>
    <row r="15805" spans="3:3" x14ac:dyDescent="0.25">
      <c r="C15805" s="17"/>
    </row>
    <row r="15806" spans="3:3" x14ac:dyDescent="0.25">
      <c r="C15806" s="17"/>
    </row>
    <row r="15807" spans="3:3" x14ac:dyDescent="0.25">
      <c r="C15807" s="17"/>
    </row>
    <row r="15808" spans="3:3" x14ac:dyDescent="0.25">
      <c r="C15808" s="17"/>
    </row>
    <row r="15809" spans="3:3" x14ac:dyDescent="0.25">
      <c r="C15809" s="17"/>
    </row>
    <row r="15810" spans="3:3" x14ac:dyDescent="0.25">
      <c r="C15810" s="17"/>
    </row>
    <row r="15811" spans="3:3" x14ac:dyDescent="0.25">
      <c r="C15811" s="17"/>
    </row>
    <row r="15812" spans="3:3" x14ac:dyDescent="0.25">
      <c r="C15812" s="17"/>
    </row>
    <row r="15813" spans="3:3" x14ac:dyDescent="0.25">
      <c r="C15813" s="17"/>
    </row>
    <row r="15814" spans="3:3" x14ac:dyDescent="0.25">
      <c r="C15814" s="17"/>
    </row>
    <row r="15815" spans="3:3" x14ac:dyDescent="0.25">
      <c r="C15815" s="17"/>
    </row>
    <row r="15816" spans="3:3" x14ac:dyDescent="0.25">
      <c r="C15816" s="17"/>
    </row>
    <row r="15817" spans="3:3" x14ac:dyDescent="0.25">
      <c r="C15817" s="17"/>
    </row>
    <row r="15818" spans="3:3" x14ac:dyDescent="0.25">
      <c r="C15818" s="17"/>
    </row>
    <row r="15819" spans="3:3" x14ac:dyDescent="0.25">
      <c r="C15819" s="17"/>
    </row>
    <row r="15820" spans="3:3" x14ac:dyDescent="0.25">
      <c r="C15820" s="17"/>
    </row>
    <row r="15821" spans="3:3" x14ac:dyDescent="0.25">
      <c r="C15821" s="17"/>
    </row>
    <row r="15822" spans="3:3" x14ac:dyDescent="0.25">
      <c r="C15822" s="17"/>
    </row>
    <row r="15823" spans="3:3" x14ac:dyDescent="0.25">
      <c r="C15823" s="17"/>
    </row>
    <row r="15824" spans="3:3" x14ac:dyDescent="0.25">
      <c r="C15824" s="17"/>
    </row>
    <row r="15825" spans="3:3" x14ac:dyDescent="0.25">
      <c r="C15825" s="17"/>
    </row>
    <row r="15826" spans="3:3" x14ac:dyDescent="0.25">
      <c r="C15826" s="17"/>
    </row>
    <row r="15827" spans="3:3" x14ac:dyDescent="0.25">
      <c r="C15827" s="17"/>
    </row>
    <row r="15828" spans="3:3" x14ac:dyDescent="0.25">
      <c r="C15828" s="17"/>
    </row>
    <row r="15829" spans="3:3" x14ac:dyDescent="0.25">
      <c r="C15829" s="17"/>
    </row>
    <row r="15830" spans="3:3" x14ac:dyDescent="0.25">
      <c r="C15830" s="17"/>
    </row>
    <row r="15831" spans="3:3" x14ac:dyDescent="0.25">
      <c r="C15831" s="17"/>
    </row>
    <row r="15832" spans="3:3" x14ac:dyDescent="0.25">
      <c r="C15832" s="17"/>
    </row>
    <row r="15833" spans="3:3" x14ac:dyDescent="0.25">
      <c r="C15833" s="17"/>
    </row>
    <row r="15834" spans="3:3" x14ac:dyDescent="0.25">
      <c r="C15834" s="17"/>
    </row>
    <row r="15835" spans="3:3" x14ac:dyDescent="0.25">
      <c r="C15835" s="17"/>
    </row>
    <row r="15836" spans="3:3" x14ac:dyDescent="0.25">
      <c r="C15836" s="17"/>
    </row>
    <row r="15837" spans="3:3" x14ac:dyDescent="0.25">
      <c r="C15837" s="17"/>
    </row>
    <row r="15838" spans="3:3" x14ac:dyDescent="0.25">
      <c r="C15838" s="17"/>
    </row>
    <row r="15839" spans="3:3" x14ac:dyDescent="0.25">
      <c r="C15839" s="17"/>
    </row>
    <row r="15840" spans="3:3" x14ac:dyDescent="0.25">
      <c r="C15840" s="17"/>
    </row>
    <row r="15841" spans="3:3" x14ac:dyDescent="0.25">
      <c r="C15841" s="17"/>
    </row>
    <row r="15842" spans="3:3" x14ac:dyDescent="0.25">
      <c r="C15842" s="17"/>
    </row>
    <row r="15843" spans="3:3" x14ac:dyDescent="0.25">
      <c r="C15843" s="17"/>
    </row>
    <row r="15844" spans="3:3" x14ac:dyDescent="0.25">
      <c r="C15844" s="17"/>
    </row>
    <row r="15845" spans="3:3" x14ac:dyDescent="0.25">
      <c r="C15845" s="17"/>
    </row>
    <row r="15846" spans="3:3" x14ac:dyDescent="0.25">
      <c r="C15846" s="17"/>
    </row>
    <row r="15847" spans="3:3" x14ac:dyDescent="0.25">
      <c r="C15847" s="17"/>
    </row>
    <row r="15848" spans="3:3" x14ac:dyDescent="0.25">
      <c r="C15848" s="17"/>
    </row>
    <row r="15849" spans="3:3" x14ac:dyDescent="0.25">
      <c r="C15849" s="17"/>
    </row>
    <row r="15850" spans="3:3" x14ac:dyDescent="0.25">
      <c r="C15850" s="17"/>
    </row>
    <row r="15851" spans="3:3" x14ac:dyDescent="0.25">
      <c r="C15851" s="17"/>
    </row>
    <row r="15852" spans="3:3" x14ac:dyDescent="0.25">
      <c r="C15852" s="17"/>
    </row>
    <row r="15853" spans="3:3" x14ac:dyDescent="0.25">
      <c r="C15853" s="17"/>
    </row>
    <row r="15854" spans="3:3" x14ac:dyDescent="0.25">
      <c r="C15854" s="17"/>
    </row>
    <row r="15855" spans="3:3" x14ac:dyDescent="0.25">
      <c r="C15855" s="17"/>
    </row>
    <row r="15856" spans="3:3" x14ac:dyDescent="0.25">
      <c r="C15856" s="17"/>
    </row>
    <row r="15857" spans="3:3" x14ac:dyDescent="0.25">
      <c r="C15857" s="17"/>
    </row>
    <row r="15858" spans="3:3" x14ac:dyDescent="0.25">
      <c r="C15858" s="17"/>
    </row>
    <row r="15859" spans="3:3" x14ac:dyDescent="0.25">
      <c r="C15859" s="17"/>
    </row>
    <row r="15860" spans="3:3" x14ac:dyDescent="0.25">
      <c r="C15860" s="17"/>
    </row>
    <row r="15861" spans="3:3" x14ac:dyDescent="0.25">
      <c r="C15861" s="17"/>
    </row>
    <row r="15862" spans="3:3" x14ac:dyDescent="0.25">
      <c r="C15862" s="17"/>
    </row>
    <row r="15863" spans="3:3" x14ac:dyDescent="0.25">
      <c r="C15863" s="17"/>
    </row>
    <row r="15864" spans="3:3" x14ac:dyDescent="0.25">
      <c r="C15864" s="17"/>
    </row>
    <row r="15865" spans="3:3" x14ac:dyDescent="0.25">
      <c r="C15865" s="17"/>
    </row>
    <row r="15866" spans="3:3" x14ac:dyDescent="0.25">
      <c r="C15866" s="17"/>
    </row>
    <row r="15867" spans="3:3" x14ac:dyDescent="0.25">
      <c r="C15867" s="17"/>
    </row>
    <row r="15868" spans="3:3" x14ac:dyDescent="0.25">
      <c r="C15868" s="17"/>
    </row>
    <row r="15869" spans="3:3" x14ac:dyDescent="0.25">
      <c r="C15869" s="17"/>
    </row>
    <row r="15870" spans="3:3" x14ac:dyDescent="0.25">
      <c r="C15870" s="17"/>
    </row>
    <row r="15871" spans="3:3" x14ac:dyDescent="0.25">
      <c r="C15871" s="17"/>
    </row>
    <row r="15872" spans="3:3" x14ac:dyDescent="0.25">
      <c r="C15872" s="17"/>
    </row>
    <row r="15873" spans="3:3" x14ac:dyDescent="0.25">
      <c r="C15873" s="17"/>
    </row>
    <row r="15874" spans="3:3" x14ac:dyDescent="0.25">
      <c r="C15874" s="17"/>
    </row>
    <row r="15875" spans="3:3" x14ac:dyDescent="0.25">
      <c r="C15875" s="17"/>
    </row>
    <row r="15876" spans="3:3" x14ac:dyDescent="0.25">
      <c r="C15876" s="17"/>
    </row>
    <row r="15877" spans="3:3" x14ac:dyDescent="0.25">
      <c r="C15877" s="17"/>
    </row>
    <row r="15878" spans="3:3" x14ac:dyDescent="0.25">
      <c r="C15878" s="17"/>
    </row>
    <row r="15879" spans="3:3" x14ac:dyDescent="0.25">
      <c r="C15879" s="17"/>
    </row>
    <row r="15880" spans="3:3" x14ac:dyDescent="0.25">
      <c r="C15880" s="17"/>
    </row>
    <row r="15881" spans="3:3" x14ac:dyDescent="0.25">
      <c r="C15881" s="17"/>
    </row>
    <row r="15882" spans="3:3" x14ac:dyDescent="0.25">
      <c r="C15882" s="17"/>
    </row>
    <row r="15883" spans="3:3" x14ac:dyDescent="0.25">
      <c r="C15883" s="17"/>
    </row>
    <row r="15884" spans="3:3" x14ac:dyDescent="0.25">
      <c r="C15884" s="17"/>
    </row>
    <row r="15885" spans="3:3" x14ac:dyDescent="0.25">
      <c r="C15885" s="17"/>
    </row>
    <row r="15886" spans="3:3" x14ac:dyDescent="0.25">
      <c r="C15886" s="17"/>
    </row>
    <row r="15887" spans="3:3" x14ac:dyDescent="0.25">
      <c r="C15887" s="17"/>
    </row>
    <row r="15888" spans="3:3" x14ac:dyDescent="0.25">
      <c r="C15888" s="17"/>
    </row>
    <row r="15889" spans="3:3" x14ac:dyDescent="0.25">
      <c r="C15889" s="17"/>
    </row>
    <row r="15890" spans="3:3" x14ac:dyDescent="0.25">
      <c r="C15890" s="17"/>
    </row>
    <row r="15891" spans="3:3" x14ac:dyDescent="0.25">
      <c r="C15891" s="17"/>
    </row>
    <row r="15892" spans="3:3" x14ac:dyDescent="0.25">
      <c r="C15892" s="17"/>
    </row>
    <row r="15893" spans="3:3" x14ac:dyDescent="0.25">
      <c r="C15893" s="17"/>
    </row>
    <row r="15894" spans="3:3" x14ac:dyDescent="0.25">
      <c r="C15894" s="17"/>
    </row>
    <row r="15895" spans="3:3" x14ac:dyDescent="0.25">
      <c r="C15895" s="17"/>
    </row>
    <row r="15896" spans="3:3" x14ac:dyDescent="0.25">
      <c r="C15896" s="17"/>
    </row>
    <row r="15897" spans="3:3" x14ac:dyDescent="0.25">
      <c r="C15897" s="17"/>
    </row>
    <row r="15898" spans="3:3" x14ac:dyDescent="0.25">
      <c r="C15898" s="17"/>
    </row>
    <row r="15899" spans="3:3" x14ac:dyDescent="0.25">
      <c r="C15899" s="17"/>
    </row>
    <row r="15900" spans="3:3" x14ac:dyDescent="0.25">
      <c r="C15900" s="17"/>
    </row>
    <row r="15901" spans="3:3" x14ac:dyDescent="0.25">
      <c r="C15901" s="17"/>
    </row>
    <row r="15902" spans="3:3" x14ac:dyDescent="0.25">
      <c r="C15902" s="17"/>
    </row>
    <row r="15903" spans="3:3" x14ac:dyDescent="0.25">
      <c r="C15903" s="17"/>
    </row>
    <row r="15904" spans="3:3" x14ac:dyDescent="0.25">
      <c r="C15904" s="17"/>
    </row>
    <row r="15905" spans="3:3" x14ac:dyDescent="0.25">
      <c r="C15905" s="17"/>
    </row>
    <row r="15906" spans="3:3" x14ac:dyDescent="0.25">
      <c r="C15906" s="17"/>
    </row>
    <row r="15907" spans="3:3" x14ac:dyDescent="0.25">
      <c r="C15907" s="17"/>
    </row>
    <row r="15908" spans="3:3" x14ac:dyDescent="0.25">
      <c r="C15908" s="17"/>
    </row>
    <row r="15909" spans="3:3" x14ac:dyDescent="0.25">
      <c r="C15909" s="17"/>
    </row>
    <row r="15910" spans="3:3" x14ac:dyDescent="0.25">
      <c r="C15910" s="17"/>
    </row>
    <row r="15911" spans="3:3" x14ac:dyDescent="0.25">
      <c r="C15911" s="17"/>
    </row>
    <row r="15912" spans="3:3" x14ac:dyDescent="0.25">
      <c r="C15912" s="17"/>
    </row>
    <row r="15913" spans="3:3" x14ac:dyDescent="0.25">
      <c r="C15913" s="17"/>
    </row>
    <row r="15914" spans="3:3" x14ac:dyDescent="0.25">
      <c r="C15914" s="17"/>
    </row>
    <row r="15915" spans="3:3" x14ac:dyDescent="0.25">
      <c r="C15915" s="17"/>
    </row>
    <row r="15916" spans="3:3" x14ac:dyDescent="0.25">
      <c r="C15916" s="17"/>
    </row>
    <row r="15917" spans="3:3" x14ac:dyDescent="0.25">
      <c r="C15917" s="17"/>
    </row>
    <row r="15918" spans="3:3" x14ac:dyDescent="0.25">
      <c r="C15918" s="17"/>
    </row>
    <row r="15919" spans="3:3" x14ac:dyDescent="0.25">
      <c r="C15919" s="17"/>
    </row>
    <row r="15920" spans="3:3" x14ac:dyDescent="0.25">
      <c r="C15920" s="17"/>
    </row>
    <row r="15921" spans="3:3" x14ac:dyDescent="0.25">
      <c r="C15921" s="17"/>
    </row>
    <row r="15922" spans="3:3" x14ac:dyDescent="0.25">
      <c r="C15922" s="17"/>
    </row>
    <row r="15923" spans="3:3" x14ac:dyDescent="0.25">
      <c r="C15923" s="17"/>
    </row>
    <row r="15924" spans="3:3" x14ac:dyDescent="0.25">
      <c r="C15924" s="17"/>
    </row>
    <row r="15925" spans="3:3" x14ac:dyDescent="0.25">
      <c r="C15925" s="17"/>
    </row>
    <row r="15926" spans="3:3" x14ac:dyDescent="0.25">
      <c r="C15926" s="17"/>
    </row>
    <row r="15927" spans="3:3" x14ac:dyDescent="0.25">
      <c r="C15927" s="17"/>
    </row>
    <row r="15928" spans="3:3" x14ac:dyDescent="0.25">
      <c r="C15928" s="17"/>
    </row>
    <row r="15929" spans="3:3" x14ac:dyDescent="0.25">
      <c r="C15929" s="17"/>
    </row>
    <row r="15930" spans="3:3" x14ac:dyDescent="0.25">
      <c r="C15930" s="17"/>
    </row>
    <row r="15931" spans="3:3" x14ac:dyDescent="0.25">
      <c r="C15931" s="17"/>
    </row>
    <row r="15932" spans="3:3" x14ac:dyDescent="0.25">
      <c r="C15932" s="17"/>
    </row>
    <row r="15933" spans="3:3" x14ac:dyDescent="0.25">
      <c r="C15933" s="17"/>
    </row>
    <row r="15934" spans="3:3" x14ac:dyDescent="0.25">
      <c r="C15934" s="17"/>
    </row>
    <row r="15935" spans="3:3" x14ac:dyDescent="0.25">
      <c r="C15935" s="17"/>
    </row>
    <row r="15936" spans="3:3" x14ac:dyDescent="0.25">
      <c r="C15936" s="17"/>
    </row>
    <row r="15937" spans="3:3" x14ac:dyDescent="0.25">
      <c r="C15937" s="17"/>
    </row>
    <row r="15938" spans="3:3" x14ac:dyDescent="0.25">
      <c r="C15938" s="17"/>
    </row>
    <row r="15939" spans="3:3" x14ac:dyDescent="0.25">
      <c r="C15939" s="17"/>
    </row>
    <row r="15940" spans="3:3" x14ac:dyDescent="0.25">
      <c r="C15940" s="17"/>
    </row>
    <row r="15941" spans="3:3" x14ac:dyDescent="0.25">
      <c r="C15941" s="17"/>
    </row>
    <row r="15942" spans="3:3" x14ac:dyDescent="0.25">
      <c r="C15942" s="17"/>
    </row>
    <row r="15943" spans="3:3" x14ac:dyDescent="0.25">
      <c r="C15943" s="17"/>
    </row>
    <row r="15944" spans="3:3" x14ac:dyDescent="0.25">
      <c r="C15944" s="17"/>
    </row>
    <row r="15945" spans="3:3" x14ac:dyDescent="0.25">
      <c r="C15945" s="17"/>
    </row>
    <row r="15946" spans="3:3" x14ac:dyDescent="0.25">
      <c r="C15946" s="17"/>
    </row>
    <row r="15947" spans="3:3" x14ac:dyDescent="0.25">
      <c r="C15947" s="17"/>
    </row>
    <row r="15948" spans="3:3" x14ac:dyDescent="0.25">
      <c r="C15948" s="17"/>
    </row>
    <row r="15949" spans="3:3" x14ac:dyDescent="0.25">
      <c r="C15949" s="17"/>
    </row>
    <row r="15950" spans="3:3" x14ac:dyDescent="0.25">
      <c r="C15950" s="17"/>
    </row>
    <row r="15951" spans="3:3" x14ac:dyDescent="0.25">
      <c r="C15951" s="17"/>
    </row>
    <row r="15952" spans="3:3" x14ac:dyDescent="0.25">
      <c r="C15952" s="17"/>
    </row>
    <row r="15953" spans="3:3" x14ac:dyDescent="0.25">
      <c r="C15953" s="17"/>
    </row>
    <row r="15954" spans="3:3" x14ac:dyDescent="0.25">
      <c r="C15954" s="17"/>
    </row>
    <row r="15955" spans="3:3" x14ac:dyDescent="0.25">
      <c r="C15955" s="17"/>
    </row>
    <row r="15956" spans="3:3" x14ac:dyDescent="0.25">
      <c r="C15956" s="17"/>
    </row>
    <row r="15957" spans="3:3" x14ac:dyDescent="0.25">
      <c r="C15957" s="17"/>
    </row>
    <row r="15958" spans="3:3" x14ac:dyDescent="0.25">
      <c r="C15958" s="17"/>
    </row>
    <row r="15959" spans="3:3" x14ac:dyDescent="0.25">
      <c r="C15959" s="17"/>
    </row>
    <row r="15960" spans="3:3" x14ac:dyDescent="0.25">
      <c r="C15960" s="17"/>
    </row>
    <row r="15961" spans="3:3" x14ac:dyDescent="0.25">
      <c r="C15961" s="17"/>
    </row>
    <row r="15962" spans="3:3" x14ac:dyDescent="0.25">
      <c r="C15962" s="17"/>
    </row>
    <row r="15963" spans="3:3" x14ac:dyDescent="0.25">
      <c r="C15963" s="17"/>
    </row>
    <row r="15964" spans="3:3" x14ac:dyDescent="0.25">
      <c r="C15964" s="17"/>
    </row>
    <row r="15965" spans="3:3" x14ac:dyDescent="0.25">
      <c r="C15965" s="17"/>
    </row>
    <row r="15966" spans="3:3" x14ac:dyDescent="0.25">
      <c r="C15966" s="17"/>
    </row>
    <row r="15967" spans="3:3" x14ac:dyDescent="0.25">
      <c r="C15967" s="17"/>
    </row>
    <row r="15968" spans="3:3" x14ac:dyDescent="0.25">
      <c r="C15968" s="17"/>
    </row>
    <row r="15969" spans="3:3" x14ac:dyDescent="0.25">
      <c r="C15969" s="17"/>
    </row>
    <row r="15970" spans="3:3" x14ac:dyDescent="0.25">
      <c r="C15970" s="17"/>
    </row>
    <row r="15971" spans="3:3" x14ac:dyDescent="0.25">
      <c r="C15971" s="17"/>
    </row>
    <row r="15972" spans="3:3" x14ac:dyDescent="0.25">
      <c r="C15972" s="17"/>
    </row>
    <row r="15973" spans="3:3" x14ac:dyDescent="0.25">
      <c r="C15973" s="17"/>
    </row>
    <row r="15974" spans="3:3" x14ac:dyDescent="0.25">
      <c r="C15974" s="17"/>
    </row>
    <row r="15975" spans="3:3" x14ac:dyDescent="0.25">
      <c r="C15975" s="17"/>
    </row>
    <row r="15976" spans="3:3" x14ac:dyDescent="0.25">
      <c r="C15976" s="17"/>
    </row>
    <row r="15977" spans="3:3" x14ac:dyDescent="0.25">
      <c r="C15977" s="17"/>
    </row>
    <row r="15978" spans="3:3" x14ac:dyDescent="0.25">
      <c r="C15978" s="17"/>
    </row>
    <row r="15979" spans="3:3" x14ac:dyDescent="0.25">
      <c r="C15979" s="17"/>
    </row>
    <row r="15980" spans="3:3" x14ac:dyDescent="0.25">
      <c r="C15980" s="17"/>
    </row>
    <row r="15981" spans="3:3" x14ac:dyDescent="0.25">
      <c r="C15981" s="17"/>
    </row>
    <row r="15982" spans="3:3" x14ac:dyDescent="0.25">
      <c r="C15982" s="17"/>
    </row>
    <row r="15983" spans="3:3" x14ac:dyDescent="0.25">
      <c r="C15983" s="17"/>
    </row>
    <row r="15984" spans="3:3" x14ac:dyDescent="0.25">
      <c r="C15984" s="17"/>
    </row>
    <row r="15985" spans="3:3" x14ac:dyDescent="0.25">
      <c r="C15985" s="17"/>
    </row>
    <row r="15986" spans="3:3" x14ac:dyDescent="0.25">
      <c r="C15986" s="17"/>
    </row>
    <row r="15987" spans="3:3" x14ac:dyDescent="0.25">
      <c r="C15987" s="17"/>
    </row>
    <row r="15988" spans="3:3" x14ac:dyDescent="0.25">
      <c r="C15988" s="17"/>
    </row>
    <row r="15989" spans="3:3" x14ac:dyDescent="0.25">
      <c r="C15989" s="17"/>
    </row>
    <row r="15990" spans="3:3" x14ac:dyDescent="0.25">
      <c r="C15990" s="17"/>
    </row>
    <row r="15991" spans="3:3" x14ac:dyDescent="0.25">
      <c r="C15991" s="17"/>
    </row>
    <row r="15992" spans="3:3" x14ac:dyDescent="0.25">
      <c r="C15992" s="17"/>
    </row>
    <row r="15993" spans="3:3" x14ac:dyDescent="0.25">
      <c r="C15993" s="17"/>
    </row>
    <row r="15994" spans="3:3" x14ac:dyDescent="0.25">
      <c r="C15994" s="17"/>
    </row>
    <row r="15995" spans="3:3" x14ac:dyDescent="0.25">
      <c r="C15995" s="17"/>
    </row>
    <row r="15996" spans="3:3" x14ac:dyDescent="0.25">
      <c r="C15996" s="17"/>
    </row>
    <row r="15997" spans="3:3" x14ac:dyDescent="0.25">
      <c r="C15997" s="17"/>
    </row>
    <row r="15998" spans="3:3" x14ac:dyDescent="0.25">
      <c r="C15998" s="17"/>
    </row>
    <row r="15999" spans="3:3" x14ac:dyDescent="0.25">
      <c r="C15999" s="17"/>
    </row>
    <row r="16000" spans="3:3" x14ac:dyDescent="0.25">
      <c r="C16000" s="17"/>
    </row>
    <row r="16001" spans="3:3" x14ac:dyDescent="0.25">
      <c r="C16001" s="17"/>
    </row>
    <row r="16002" spans="3:3" x14ac:dyDescent="0.25">
      <c r="C16002" s="17"/>
    </row>
    <row r="16003" spans="3:3" x14ac:dyDescent="0.25">
      <c r="C16003" s="17"/>
    </row>
    <row r="16004" spans="3:3" x14ac:dyDescent="0.25">
      <c r="C16004" s="17"/>
    </row>
    <row r="16005" spans="3:3" x14ac:dyDescent="0.25">
      <c r="C16005" s="17"/>
    </row>
    <row r="16006" spans="3:3" x14ac:dyDescent="0.25">
      <c r="C16006" s="17"/>
    </row>
    <row r="16007" spans="3:3" x14ac:dyDescent="0.25">
      <c r="C16007" s="17"/>
    </row>
    <row r="16008" spans="3:3" x14ac:dyDescent="0.25">
      <c r="C16008" s="17"/>
    </row>
    <row r="16009" spans="3:3" x14ac:dyDescent="0.25">
      <c r="C16009" s="17"/>
    </row>
    <row r="16010" spans="3:3" x14ac:dyDescent="0.25">
      <c r="C16010" s="17"/>
    </row>
    <row r="16011" spans="3:3" x14ac:dyDescent="0.25">
      <c r="C16011" s="17"/>
    </row>
    <row r="16012" spans="3:3" x14ac:dyDescent="0.25">
      <c r="C16012" s="17"/>
    </row>
    <row r="16013" spans="3:3" x14ac:dyDescent="0.25">
      <c r="C16013" s="17"/>
    </row>
    <row r="16014" spans="3:3" x14ac:dyDescent="0.25">
      <c r="C16014" s="17"/>
    </row>
    <row r="16015" spans="3:3" x14ac:dyDescent="0.25">
      <c r="C16015" s="17"/>
    </row>
    <row r="16016" spans="3:3" x14ac:dyDescent="0.25">
      <c r="C16016" s="17"/>
    </row>
    <row r="16017" spans="3:3" x14ac:dyDescent="0.25">
      <c r="C16017" s="17"/>
    </row>
    <row r="16018" spans="3:3" x14ac:dyDescent="0.25">
      <c r="C16018" s="17"/>
    </row>
    <row r="16019" spans="3:3" x14ac:dyDescent="0.25">
      <c r="C16019" s="17"/>
    </row>
    <row r="16020" spans="3:3" x14ac:dyDescent="0.25">
      <c r="C16020" s="17"/>
    </row>
    <row r="16021" spans="3:3" x14ac:dyDescent="0.25">
      <c r="C16021" s="17"/>
    </row>
    <row r="16022" spans="3:3" x14ac:dyDescent="0.25">
      <c r="C16022" s="17"/>
    </row>
    <row r="16023" spans="3:3" x14ac:dyDescent="0.25">
      <c r="C16023" s="17"/>
    </row>
    <row r="16024" spans="3:3" x14ac:dyDescent="0.25">
      <c r="C16024" s="17"/>
    </row>
    <row r="16025" spans="3:3" x14ac:dyDescent="0.25">
      <c r="C16025" s="17"/>
    </row>
    <row r="16026" spans="3:3" x14ac:dyDescent="0.25">
      <c r="C16026" s="17"/>
    </row>
    <row r="16027" spans="3:3" x14ac:dyDescent="0.25">
      <c r="C16027" s="17"/>
    </row>
    <row r="16028" spans="3:3" x14ac:dyDescent="0.25">
      <c r="C16028" s="17"/>
    </row>
    <row r="16029" spans="3:3" x14ac:dyDescent="0.25">
      <c r="C16029" s="17"/>
    </row>
    <row r="16030" spans="3:3" x14ac:dyDescent="0.25">
      <c r="C16030" s="17"/>
    </row>
    <row r="16031" spans="3:3" x14ac:dyDescent="0.25">
      <c r="C16031" s="17"/>
    </row>
    <row r="16032" spans="3:3" x14ac:dyDescent="0.25">
      <c r="C16032" s="17"/>
    </row>
    <row r="16033" spans="3:3" x14ac:dyDescent="0.25">
      <c r="C16033" s="17"/>
    </row>
    <row r="16034" spans="3:3" x14ac:dyDescent="0.25">
      <c r="C16034" s="17"/>
    </row>
    <row r="16035" spans="3:3" x14ac:dyDescent="0.25">
      <c r="C16035" s="17"/>
    </row>
    <row r="16036" spans="3:3" x14ac:dyDescent="0.25">
      <c r="C16036" s="17"/>
    </row>
    <row r="16037" spans="3:3" x14ac:dyDescent="0.25">
      <c r="C16037" s="17"/>
    </row>
    <row r="16038" spans="3:3" x14ac:dyDescent="0.25">
      <c r="C16038" s="17"/>
    </row>
    <row r="16039" spans="3:3" x14ac:dyDescent="0.25">
      <c r="C16039" s="17"/>
    </row>
    <row r="16040" spans="3:3" x14ac:dyDescent="0.25">
      <c r="C16040" s="17"/>
    </row>
    <row r="16041" spans="3:3" x14ac:dyDescent="0.25">
      <c r="C16041" s="17"/>
    </row>
    <row r="16042" spans="3:3" x14ac:dyDescent="0.25">
      <c r="C16042" s="17"/>
    </row>
    <row r="16043" spans="3:3" x14ac:dyDescent="0.25">
      <c r="C16043" s="17"/>
    </row>
    <row r="16044" spans="3:3" x14ac:dyDescent="0.25">
      <c r="C16044" s="17"/>
    </row>
    <row r="16045" spans="3:3" x14ac:dyDescent="0.25">
      <c r="C16045" s="17"/>
    </row>
    <row r="16046" spans="3:3" x14ac:dyDescent="0.25">
      <c r="C16046" s="17"/>
    </row>
    <row r="16047" spans="3:3" x14ac:dyDescent="0.25">
      <c r="C16047" s="17"/>
    </row>
    <row r="16048" spans="3:3" x14ac:dyDescent="0.25">
      <c r="C16048" s="17"/>
    </row>
    <row r="16049" spans="3:3" x14ac:dyDescent="0.25">
      <c r="C16049" s="17"/>
    </row>
    <row r="16050" spans="3:3" x14ac:dyDescent="0.25">
      <c r="C16050" s="17"/>
    </row>
    <row r="16051" spans="3:3" x14ac:dyDescent="0.25">
      <c r="C16051" s="17"/>
    </row>
    <row r="16052" spans="3:3" x14ac:dyDescent="0.25">
      <c r="C16052" s="17"/>
    </row>
    <row r="16053" spans="3:3" x14ac:dyDescent="0.25">
      <c r="C16053" s="17"/>
    </row>
    <row r="16054" spans="3:3" x14ac:dyDescent="0.25">
      <c r="C16054" s="17"/>
    </row>
    <row r="16055" spans="3:3" x14ac:dyDescent="0.25">
      <c r="C16055" s="17"/>
    </row>
    <row r="16056" spans="3:3" x14ac:dyDescent="0.25">
      <c r="C16056" s="17"/>
    </row>
    <row r="16057" spans="3:3" x14ac:dyDescent="0.25">
      <c r="C16057" s="17"/>
    </row>
    <row r="16058" spans="3:3" x14ac:dyDescent="0.25">
      <c r="C16058" s="17"/>
    </row>
    <row r="16059" spans="3:3" x14ac:dyDescent="0.25">
      <c r="C16059" s="17"/>
    </row>
    <row r="16060" spans="3:3" x14ac:dyDescent="0.25">
      <c r="C16060" s="17"/>
    </row>
    <row r="16061" spans="3:3" x14ac:dyDescent="0.25">
      <c r="C16061" s="17"/>
    </row>
    <row r="16062" spans="3:3" x14ac:dyDescent="0.25">
      <c r="C16062" s="17"/>
    </row>
    <row r="16063" spans="3:3" x14ac:dyDescent="0.25">
      <c r="C16063" s="17"/>
    </row>
    <row r="16064" spans="3:3" x14ac:dyDescent="0.25">
      <c r="C16064" s="17"/>
    </row>
    <row r="16065" spans="3:3" x14ac:dyDescent="0.25">
      <c r="C16065" s="17"/>
    </row>
    <row r="16066" spans="3:3" x14ac:dyDescent="0.25">
      <c r="C16066" s="17"/>
    </row>
    <row r="16067" spans="3:3" x14ac:dyDescent="0.25">
      <c r="C16067" s="17"/>
    </row>
    <row r="16068" spans="3:3" x14ac:dyDescent="0.25">
      <c r="C16068" s="17"/>
    </row>
    <row r="16069" spans="3:3" x14ac:dyDescent="0.25">
      <c r="C16069" s="17"/>
    </row>
    <row r="16070" spans="3:3" x14ac:dyDescent="0.25">
      <c r="C16070" s="17"/>
    </row>
    <row r="16071" spans="3:3" x14ac:dyDescent="0.25">
      <c r="C16071" s="17"/>
    </row>
    <row r="16072" spans="3:3" x14ac:dyDescent="0.25">
      <c r="C16072" s="17"/>
    </row>
    <row r="16073" spans="3:3" x14ac:dyDescent="0.25">
      <c r="C16073" s="17"/>
    </row>
    <row r="16074" spans="3:3" x14ac:dyDescent="0.25">
      <c r="C16074" s="17"/>
    </row>
    <row r="16075" spans="3:3" x14ac:dyDescent="0.25">
      <c r="C16075" s="17"/>
    </row>
    <row r="16076" spans="3:3" x14ac:dyDescent="0.25">
      <c r="C16076" s="17"/>
    </row>
    <row r="16077" spans="3:3" x14ac:dyDescent="0.25">
      <c r="C16077" s="17"/>
    </row>
    <row r="16078" spans="3:3" x14ac:dyDescent="0.25">
      <c r="C16078" s="17"/>
    </row>
    <row r="16079" spans="3:3" x14ac:dyDescent="0.25">
      <c r="C16079" s="17"/>
    </row>
    <row r="16080" spans="3:3" x14ac:dyDescent="0.25">
      <c r="C16080" s="17"/>
    </row>
    <row r="16081" spans="3:3" x14ac:dyDescent="0.25">
      <c r="C16081" s="17"/>
    </row>
    <row r="16082" spans="3:3" x14ac:dyDescent="0.25">
      <c r="C16082" s="17"/>
    </row>
    <row r="16083" spans="3:3" x14ac:dyDescent="0.25">
      <c r="C16083" s="17"/>
    </row>
    <row r="16084" spans="3:3" x14ac:dyDescent="0.25">
      <c r="C16084" s="17"/>
    </row>
    <row r="16085" spans="3:3" x14ac:dyDescent="0.25">
      <c r="C16085" s="17"/>
    </row>
    <row r="16086" spans="3:3" x14ac:dyDescent="0.25">
      <c r="C16086" s="17"/>
    </row>
    <row r="16087" spans="3:3" x14ac:dyDescent="0.25">
      <c r="C16087" s="17"/>
    </row>
    <row r="16088" spans="3:3" x14ac:dyDescent="0.25">
      <c r="C16088" s="17"/>
    </row>
    <row r="16089" spans="3:3" x14ac:dyDescent="0.25">
      <c r="C16089" s="17"/>
    </row>
    <row r="16090" spans="3:3" x14ac:dyDescent="0.25">
      <c r="C16090" s="17"/>
    </row>
    <row r="16091" spans="3:3" x14ac:dyDescent="0.25">
      <c r="C16091" s="17"/>
    </row>
    <row r="16092" spans="3:3" x14ac:dyDescent="0.25">
      <c r="C16092" s="17"/>
    </row>
    <row r="16093" spans="3:3" x14ac:dyDescent="0.25">
      <c r="C16093" s="17"/>
    </row>
    <row r="16094" spans="3:3" x14ac:dyDescent="0.25">
      <c r="C16094" s="17"/>
    </row>
    <row r="16095" spans="3:3" x14ac:dyDescent="0.25">
      <c r="C16095" s="17"/>
    </row>
    <row r="16096" spans="3:3" x14ac:dyDescent="0.25">
      <c r="C16096" s="17"/>
    </row>
    <row r="16097" spans="3:3" x14ac:dyDescent="0.25">
      <c r="C16097" s="17"/>
    </row>
    <row r="16098" spans="3:3" x14ac:dyDescent="0.25">
      <c r="C16098" s="17"/>
    </row>
    <row r="16099" spans="3:3" x14ac:dyDescent="0.25">
      <c r="C16099" s="17"/>
    </row>
    <row r="16100" spans="3:3" x14ac:dyDescent="0.25">
      <c r="C16100" s="17"/>
    </row>
    <row r="16101" spans="3:3" x14ac:dyDescent="0.25">
      <c r="C16101" s="17"/>
    </row>
    <row r="16102" spans="3:3" x14ac:dyDescent="0.25">
      <c r="C16102" s="17"/>
    </row>
    <row r="16103" spans="3:3" x14ac:dyDescent="0.25">
      <c r="C16103" s="17"/>
    </row>
    <row r="16104" spans="3:3" x14ac:dyDescent="0.25">
      <c r="C16104" s="17"/>
    </row>
    <row r="16105" spans="3:3" x14ac:dyDescent="0.25">
      <c r="C16105" s="17"/>
    </row>
    <row r="16106" spans="3:3" x14ac:dyDescent="0.25">
      <c r="C16106" s="17"/>
    </row>
    <row r="16107" spans="3:3" x14ac:dyDescent="0.25">
      <c r="C16107" s="17"/>
    </row>
    <row r="16108" spans="3:3" x14ac:dyDescent="0.25">
      <c r="C16108" s="17"/>
    </row>
    <row r="16109" spans="3:3" x14ac:dyDescent="0.25">
      <c r="C16109" s="17"/>
    </row>
    <row r="16110" spans="3:3" x14ac:dyDescent="0.25">
      <c r="C16110" s="17"/>
    </row>
    <row r="16111" spans="3:3" x14ac:dyDescent="0.25">
      <c r="C16111" s="17"/>
    </row>
    <row r="16112" spans="3:3" x14ac:dyDescent="0.25">
      <c r="C16112" s="17"/>
    </row>
    <row r="16113" spans="3:3" x14ac:dyDescent="0.25">
      <c r="C16113" s="17"/>
    </row>
    <row r="16114" spans="3:3" x14ac:dyDescent="0.25">
      <c r="C16114" s="17"/>
    </row>
    <row r="16115" spans="3:3" x14ac:dyDescent="0.25">
      <c r="C16115" s="17"/>
    </row>
    <row r="16116" spans="3:3" x14ac:dyDescent="0.25">
      <c r="C16116" s="17"/>
    </row>
    <row r="16117" spans="3:3" x14ac:dyDescent="0.25">
      <c r="C16117" s="17"/>
    </row>
    <row r="16118" spans="3:3" x14ac:dyDescent="0.25">
      <c r="C16118" s="17"/>
    </row>
    <row r="16119" spans="3:3" x14ac:dyDescent="0.25">
      <c r="C16119" s="17"/>
    </row>
    <row r="16120" spans="3:3" x14ac:dyDescent="0.25">
      <c r="C16120" s="17"/>
    </row>
    <row r="16121" spans="3:3" x14ac:dyDescent="0.25">
      <c r="C16121" s="17"/>
    </row>
    <row r="16122" spans="3:3" x14ac:dyDescent="0.25">
      <c r="C16122" s="17"/>
    </row>
    <row r="16123" spans="3:3" x14ac:dyDescent="0.25">
      <c r="C16123" s="17"/>
    </row>
    <row r="16124" spans="3:3" x14ac:dyDescent="0.25">
      <c r="C16124" s="17"/>
    </row>
    <row r="16125" spans="3:3" x14ac:dyDescent="0.25">
      <c r="C16125" s="17"/>
    </row>
    <row r="16126" spans="3:3" x14ac:dyDescent="0.25">
      <c r="C16126" s="17"/>
    </row>
    <row r="16127" spans="3:3" x14ac:dyDescent="0.25">
      <c r="C16127" s="17"/>
    </row>
    <row r="16128" spans="3:3" x14ac:dyDescent="0.25">
      <c r="C16128" s="17"/>
    </row>
    <row r="16129" spans="3:3" x14ac:dyDescent="0.25">
      <c r="C16129" s="17"/>
    </row>
    <row r="16130" spans="3:3" x14ac:dyDescent="0.25">
      <c r="C16130" s="17"/>
    </row>
    <row r="16131" spans="3:3" x14ac:dyDescent="0.25">
      <c r="C16131" s="17"/>
    </row>
    <row r="16132" spans="3:3" x14ac:dyDescent="0.25">
      <c r="C16132" s="17"/>
    </row>
    <row r="16133" spans="3:3" x14ac:dyDescent="0.25">
      <c r="C16133" s="17"/>
    </row>
    <row r="16134" spans="3:3" x14ac:dyDescent="0.25">
      <c r="C16134" s="17"/>
    </row>
    <row r="16135" spans="3:3" x14ac:dyDescent="0.25">
      <c r="C16135" s="17"/>
    </row>
    <row r="16136" spans="3:3" x14ac:dyDescent="0.25">
      <c r="C16136" s="17"/>
    </row>
    <row r="16137" spans="3:3" x14ac:dyDescent="0.25">
      <c r="C16137" s="17"/>
    </row>
    <row r="16138" spans="3:3" x14ac:dyDescent="0.25">
      <c r="C16138" s="17"/>
    </row>
    <row r="16139" spans="3:3" x14ac:dyDescent="0.25">
      <c r="C16139" s="17"/>
    </row>
    <row r="16140" spans="3:3" x14ac:dyDescent="0.25">
      <c r="C16140" s="17"/>
    </row>
    <row r="16141" spans="3:3" x14ac:dyDescent="0.25">
      <c r="C16141" s="17"/>
    </row>
    <row r="16142" spans="3:3" x14ac:dyDescent="0.25">
      <c r="C16142" s="17"/>
    </row>
    <row r="16143" spans="3:3" x14ac:dyDescent="0.25">
      <c r="C16143" s="17"/>
    </row>
    <row r="16144" spans="3:3" x14ac:dyDescent="0.25">
      <c r="C16144" s="17"/>
    </row>
    <row r="16145" spans="3:3" x14ac:dyDescent="0.25">
      <c r="C16145" s="17"/>
    </row>
    <row r="16146" spans="3:3" x14ac:dyDescent="0.25">
      <c r="C16146" s="17"/>
    </row>
    <row r="16147" spans="3:3" x14ac:dyDescent="0.25">
      <c r="C16147" s="17"/>
    </row>
    <row r="16148" spans="3:3" x14ac:dyDescent="0.25">
      <c r="C16148" s="17"/>
    </row>
    <row r="16149" spans="3:3" x14ac:dyDescent="0.25">
      <c r="C16149" s="17"/>
    </row>
    <row r="16150" spans="3:3" x14ac:dyDescent="0.25">
      <c r="C16150" s="17"/>
    </row>
    <row r="16151" spans="3:3" x14ac:dyDescent="0.25">
      <c r="C16151" s="17"/>
    </row>
    <row r="16152" spans="3:3" x14ac:dyDescent="0.25">
      <c r="C16152" s="17"/>
    </row>
    <row r="16153" spans="3:3" x14ac:dyDescent="0.25">
      <c r="C16153" s="17"/>
    </row>
    <row r="16154" spans="3:3" x14ac:dyDescent="0.25">
      <c r="C16154" s="17"/>
    </row>
    <row r="16155" spans="3:3" x14ac:dyDescent="0.25">
      <c r="C16155" s="17"/>
    </row>
    <row r="16156" spans="3:3" x14ac:dyDescent="0.25">
      <c r="C16156" s="17"/>
    </row>
    <row r="16157" spans="3:3" x14ac:dyDescent="0.25">
      <c r="C16157" s="17"/>
    </row>
    <row r="16158" spans="3:3" x14ac:dyDescent="0.25">
      <c r="C16158" s="17"/>
    </row>
    <row r="16159" spans="3:3" x14ac:dyDescent="0.25">
      <c r="C16159" s="17"/>
    </row>
    <row r="16160" spans="3:3" x14ac:dyDescent="0.25">
      <c r="C16160" s="17"/>
    </row>
    <row r="16161" spans="3:3" x14ac:dyDescent="0.25">
      <c r="C16161" s="17"/>
    </row>
    <row r="16162" spans="3:3" x14ac:dyDescent="0.25">
      <c r="C16162" s="17"/>
    </row>
    <row r="16163" spans="3:3" x14ac:dyDescent="0.25">
      <c r="C16163" s="17"/>
    </row>
    <row r="16164" spans="3:3" x14ac:dyDescent="0.25">
      <c r="C16164" s="17"/>
    </row>
    <row r="16165" spans="3:3" x14ac:dyDescent="0.25">
      <c r="C16165" s="17"/>
    </row>
    <row r="16166" spans="3:3" x14ac:dyDescent="0.25">
      <c r="C16166" s="17"/>
    </row>
    <row r="16167" spans="3:3" x14ac:dyDescent="0.25">
      <c r="C16167" s="17"/>
    </row>
    <row r="16168" spans="3:3" x14ac:dyDescent="0.25">
      <c r="C16168" s="17"/>
    </row>
    <row r="16169" spans="3:3" x14ac:dyDescent="0.25">
      <c r="C16169" s="17"/>
    </row>
    <row r="16170" spans="3:3" x14ac:dyDescent="0.25">
      <c r="C16170" s="17"/>
    </row>
    <row r="16171" spans="3:3" x14ac:dyDescent="0.25">
      <c r="C16171" s="17"/>
    </row>
    <row r="16172" spans="3:3" x14ac:dyDescent="0.25">
      <c r="C16172" s="17"/>
    </row>
    <row r="16173" spans="3:3" x14ac:dyDescent="0.25">
      <c r="C16173" s="17"/>
    </row>
    <row r="16174" spans="3:3" x14ac:dyDescent="0.25">
      <c r="C16174" s="17"/>
    </row>
    <row r="16175" spans="3:3" x14ac:dyDescent="0.25">
      <c r="C16175" s="17"/>
    </row>
    <row r="16176" spans="3:3" x14ac:dyDescent="0.25">
      <c r="C16176" s="17"/>
    </row>
    <row r="16177" spans="3:3" x14ac:dyDescent="0.25">
      <c r="C16177" s="17"/>
    </row>
    <row r="16178" spans="3:3" x14ac:dyDescent="0.25">
      <c r="C16178" s="17"/>
    </row>
    <row r="16179" spans="3:3" x14ac:dyDescent="0.25">
      <c r="C16179" s="17"/>
    </row>
    <row r="16180" spans="3:3" x14ac:dyDescent="0.25">
      <c r="C16180" s="17"/>
    </row>
    <row r="16181" spans="3:3" x14ac:dyDescent="0.25">
      <c r="C16181" s="17"/>
    </row>
    <row r="16182" spans="3:3" x14ac:dyDescent="0.25">
      <c r="C16182" s="17"/>
    </row>
    <row r="16183" spans="3:3" x14ac:dyDescent="0.25">
      <c r="C16183" s="17"/>
    </row>
    <row r="16184" spans="3:3" x14ac:dyDescent="0.25">
      <c r="C16184" s="17"/>
    </row>
    <row r="16185" spans="3:3" x14ac:dyDescent="0.25">
      <c r="C16185" s="17"/>
    </row>
    <row r="16186" spans="3:3" x14ac:dyDescent="0.25">
      <c r="C16186" s="17"/>
    </row>
    <row r="16187" spans="3:3" x14ac:dyDescent="0.25">
      <c r="C16187" s="17"/>
    </row>
    <row r="16188" spans="3:3" x14ac:dyDescent="0.25">
      <c r="C16188" s="17"/>
    </row>
    <row r="16189" spans="3:3" x14ac:dyDescent="0.25">
      <c r="C16189" s="17"/>
    </row>
    <row r="16190" spans="3:3" x14ac:dyDescent="0.25">
      <c r="C16190" s="17"/>
    </row>
    <row r="16191" spans="3:3" x14ac:dyDescent="0.25">
      <c r="C16191" s="17"/>
    </row>
    <row r="16192" spans="3:3" x14ac:dyDescent="0.25">
      <c r="C16192" s="17"/>
    </row>
    <row r="16193" spans="3:3" x14ac:dyDescent="0.25">
      <c r="C16193" s="17"/>
    </row>
    <row r="16194" spans="3:3" x14ac:dyDescent="0.25">
      <c r="C16194" s="17"/>
    </row>
    <row r="16195" spans="3:3" x14ac:dyDescent="0.25">
      <c r="C16195" s="17"/>
    </row>
    <row r="16196" spans="3:3" x14ac:dyDescent="0.25">
      <c r="C16196" s="17"/>
    </row>
    <row r="16197" spans="3:3" x14ac:dyDescent="0.25">
      <c r="C16197" s="17"/>
    </row>
    <row r="16198" spans="3:3" x14ac:dyDescent="0.25">
      <c r="C16198" s="17"/>
    </row>
    <row r="16199" spans="3:3" x14ac:dyDescent="0.25">
      <c r="C16199" s="17"/>
    </row>
    <row r="16200" spans="3:3" x14ac:dyDescent="0.25">
      <c r="C16200" s="17"/>
    </row>
    <row r="16201" spans="3:3" x14ac:dyDescent="0.25">
      <c r="C16201" s="17"/>
    </row>
    <row r="16202" spans="3:3" x14ac:dyDescent="0.25">
      <c r="C16202" s="17"/>
    </row>
    <row r="16203" spans="3:3" x14ac:dyDescent="0.25">
      <c r="C16203" s="17"/>
    </row>
    <row r="16204" spans="3:3" x14ac:dyDescent="0.25">
      <c r="C16204" s="17"/>
    </row>
    <row r="16205" spans="3:3" x14ac:dyDescent="0.25">
      <c r="C16205" s="17"/>
    </row>
    <row r="16206" spans="3:3" x14ac:dyDescent="0.25">
      <c r="C16206" s="17"/>
    </row>
    <row r="16207" spans="3:3" x14ac:dyDescent="0.25">
      <c r="C16207" s="17"/>
    </row>
    <row r="16208" spans="3:3" x14ac:dyDescent="0.25">
      <c r="C16208" s="17"/>
    </row>
    <row r="16209" spans="3:3" x14ac:dyDescent="0.25">
      <c r="C16209" s="17"/>
    </row>
    <row r="16210" spans="3:3" x14ac:dyDescent="0.25">
      <c r="C16210" s="17"/>
    </row>
    <row r="16211" spans="3:3" x14ac:dyDescent="0.25">
      <c r="C16211" s="17"/>
    </row>
    <row r="16212" spans="3:3" x14ac:dyDescent="0.25">
      <c r="C16212" s="17"/>
    </row>
    <row r="16213" spans="3:3" x14ac:dyDescent="0.25">
      <c r="C16213" s="17"/>
    </row>
    <row r="16214" spans="3:3" x14ac:dyDescent="0.25">
      <c r="C16214" s="17"/>
    </row>
    <row r="16215" spans="3:3" x14ac:dyDescent="0.25">
      <c r="C16215" s="17"/>
    </row>
    <row r="16216" spans="3:3" x14ac:dyDescent="0.25">
      <c r="C16216" s="17"/>
    </row>
    <row r="16217" spans="3:3" x14ac:dyDescent="0.25">
      <c r="C16217" s="17"/>
    </row>
    <row r="16218" spans="3:3" x14ac:dyDescent="0.25">
      <c r="C16218" s="17"/>
    </row>
    <row r="16219" spans="3:3" x14ac:dyDescent="0.25">
      <c r="C16219" s="17"/>
    </row>
    <row r="16220" spans="3:3" x14ac:dyDescent="0.25">
      <c r="C16220" s="17"/>
    </row>
    <row r="16221" spans="3:3" x14ac:dyDescent="0.25">
      <c r="C16221" s="17"/>
    </row>
    <row r="16222" spans="3:3" x14ac:dyDescent="0.25">
      <c r="C16222" s="17"/>
    </row>
    <row r="16223" spans="3:3" x14ac:dyDescent="0.25">
      <c r="C16223" s="17"/>
    </row>
    <row r="16224" spans="3:3" x14ac:dyDescent="0.25">
      <c r="C16224" s="17"/>
    </row>
    <row r="16225" spans="3:3" x14ac:dyDescent="0.25">
      <c r="C16225" s="17"/>
    </row>
    <row r="16226" spans="3:3" x14ac:dyDescent="0.25">
      <c r="C16226" s="17"/>
    </row>
    <row r="16227" spans="3:3" x14ac:dyDescent="0.25">
      <c r="C16227" s="17"/>
    </row>
    <row r="16228" spans="3:3" x14ac:dyDescent="0.25">
      <c r="C16228" s="17"/>
    </row>
    <row r="16229" spans="3:3" x14ac:dyDescent="0.25">
      <c r="C16229" s="17"/>
    </row>
    <row r="16230" spans="3:3" x14ac:dyDescent="0.25">
      <c r="C16230" s="17"/>
    </row>
    <row r="16231" spans="3:3" x14ac:dyDescent="0.25">
      <c r="C16231" s="17"/>
    </row>
    <row r="16232" spans="3:3" x14ac:dyDescent="0.25">
      <c r="C16232" s="17"/>
    </row>
    <row r="16233" spans="3:3" x14ac:dyDescent="0.25">
      <c r="C16233" s="17"/>
    </row>
    <row r="16234" spans="3:3" x14ac:dyDescent="0.25">
      <c r="C16234" s="17"/>
    </row>
    <row r="16235" spans="3:3" x14ac:dyDescent="0.25">
      <c r="C16235" s="17"/>
    </row>
    <row r="16236" spans="3:3" x14ac:dyDescent="0.25">
      <c r="C16236" s="17"/>
    </row>
    <row r="16237" spans="3:3" x14ac:dyDescent="0.25">
      <c r="C16237" s="17"/>
    </row>
    <row r="16238" spans="3:3" x14ac:dyDescent="0.25">
      <c r="C16238" s="17"/>
    </row>
    <row r="16239" spans="3:3" x14ac:dyDescent="0.25">
      <c r="C16239" s="17"/>
    </row>
    <row r="16240" spans="3:3" x14ac:dyDescent="0.25">
      <c r="C16240" s="17"/>
    </row>
    <row r="16241" spans="3:3" x14ac:dyDescent="0.25">
      <c r="C16241" s="17"/>
    </row>
    <row r="16242" spans="3:3" x14ac:dyDescent="0.25">
      <c r="C16242" s="17"/>
    </row>
    <row r="16243" spans="3:3" x14ac:dyDescent="0.25">
      <c r="C16243" s="17"/>
    </row>
    <row r="16244" spans="3:3" x14ac:dyDescent="0.25">
      <c r="C16244" s="17"/>
    </row>
    <row r="16245" spans="3:3" x14ac:dyDescent="0.25">
      <c r="C16245" s="17"/>
    </row>
    <row r="16246" spans="3:3" x14ac:dyDescent="0.25">
      <c r="C16246" s="17"/>
    </row>
    <row r="16247" spans="3:3" x14ac:dyDescent="0.25">
      <c r="C16247" s="17"/>
    </row>
    <row r="16248" spans="3:3" x14ac:dyDescent="0.25">
      <c r="C16248" s="17"/>
    </row>
    <row r="16249" spans="3:3" x14ac:dyDescent="0.25">
      <c r="C16249" s="17"/>
    </row>
    <row r="16250" spans="3:3" x14ac:dyDescent="0.25">
      <c r="C16250" s="17"/>
    </row>
    <row r="16251" spans="3:3" x14ac:dyDescent="0.25">
      <c r="C16251" s="17"/>
    </row>
    <row r="16252" spans="3:3" x14ac:dyDescent="0.25">
      <c r="C16252" s="17"/>
    </row>
    <row r="16253" spans="3:3" x14ac:dyDescent="0.25">
      <c r="C16253" s="17"/>
    </row>
    <row r="16254" spans="3:3" x14ac:dyDescent="0.25">
      <c r="C16254" s="17"/>
    </row>
    <row r="16255" spans="3:3" x14ac:dyDescent="0.25">
      <c r="C16255" s="17"/>
    </row>
    <row r="16256" spans="3:3" x14ac:dyDescent="0.25">
      <c r="C16256" s="17"/>
    </row>
    <row r="16257" spans="3:3" x14ac:dyDescent="0.25">
      <c r="C16257" s="17"/>
    </row>
    <row r="16258" spans="3:3" x14ac:dyDescent="0.25">
      <c r="C16258" s="17"/>
    </row>
    <row r="16259" spans="3:3" x14ac:dyDescent="0.25">
      <c r="C16259" s="17"/>
    </row>
    <row r="16260" spans="3:3" x14ac:dyDescent="0.25">
      <c r="C16260" s="17"/>
    </row>
    <row r="16261" spans="3:3" x14ac:dyDescent="0.25">
      <c r="C16261" s="17"/>
    </row>
    <row r="16262" spans="3:3" x14ac:dyDescent="0.25">
      <c r="C16262" s="17"/>
    </row>
    <row r="16263" spans="3:3" x14ac:dyDescent="0.25">
      <c r="C16263" s="17"/>
    </row>
    <row r="16264" spans="3:3" x14ac:dyDescent="0.25">
      <c r="C16264" s="17"/>
    </row>
    <row r="16265" spans="3:3" x14ac:dyDescent="0.25">
      <c r="C16265" s="17"/>
    </row>
    <row r="16266" spans="3:3" x14ac:dyDescent="0.25">
      <c r="C16266" s="17"/>
    </row>
    <row r="16267" spans="3:3" x14ac:dyDescent="0.25">
      <c r="C16267" s="17"/>
    </row>
    <row r="16268" spans="3:3" x14ac:dyDescent="0.25">
      <c r="C16268" s="17"/>
    </row>
    <row r="16269" spans="3:3" x14ac:dyDescent="0.25">
      <c r="C16269" s="17"/>
    </row>
    <row r="16270" spans="3:3" x14ac:dyDescent="0.25">
      <c r="C16270" s="17"/>
    </row>
    <row r="16271" spans="3:3" x14ac:dyDescent="0.25">
      <c r="C16271" s="17"/>
    </row>
    <row r="16272" spans="3:3" x14ac:dyDescent="0.25">
      <c r="C16272" s="17"/>
    </row>
    <row r="16273" spans="3:3" x14ac:dyDescent="0.25">
      <c r="C16273" s="17"/>
    </row>
    <row r="16274" spans="3:3" x14ac:dyDescent="0.25">
      <c r="C16274" s="17"/>
    </row>
    <row r="16275" spans="3:3" x14ac:dyDescent="0.25">
      <c r="C16275" s="17"/>
    </row>
    <row r="16276" spans="3:3" x14ac:dyDescent="0.25">
      <c r="C16276" s="17"/>
    </row>
    <row r="16277" spans="3:3" x14ac:dyDescent="0.25">
      <c r="C16277" s="17"/>
    </row>
    <row r="16278" spans="3:3" x14ac:dyDescent="0.25">
      <c r="C16278" s="17"/>
    </row>
    <row r="16279" spans="3:3" x14ac:dyDescent="0.25">
      <c r="C16279" s="17"/>
    </row>
    <row r="16280" spans="3:3" x14ac:dyDescent="0.25">
      <c r="C16280" s="17"/>
    </row>
    <row r="16281" spans="3:3" x14ac:dyDescent="0.25">
      <c r="C16281" s="17"/>
    </row>
    <row r="16282" spans="3:3" x14ac:dyDescent="0.25">
      <c r="C16282" s="17"/>
    </row>
    <row r="16283" spans="3:3" x14ac:dyDescent="0.25">
      <c r="C16283" s="17"/>
    </row>
    <row r="16284" spans="3:3" x14ac:dyDescent="0.25">
      <c r="C16284" s="17"/>
    </row>
    <row r="16285" spans="3:3" x14ac:dyDescent="0.25">
      <c r="C16285" s="17"/>
    </row>
    <row r="16286" spans="3:3" x14ac:dyDescent="0.25">
      <c r="C16286" s="17"/>
    </row>
    <row r="16287" spans="3:3" x14ac:dyDescent="0.25">
      <c r="C16287" s="17"/>
    </row>
    <row r="16288" spans="3:3" x14ac:dyDescent="0.25">
      <c r="C16288" s="17"/>
    </row>
    <row r="16289" spans="3:3" x14ac:dyDescent="0.25">
      <c r="C16289" s="17"/>
    </row>
    <row r="16290" spans="3:3" x14ac:dyDescent="0.25">
      <c r="C16290" s="17"/>
    </row>
    <row r="16291" spans="3:3" x14ac:dyDescent="0.25">
      <c r="C16291" s="17"/>
    </row>
    <row r="16292" spans="3:3" x14ac:dyDescent="0.25">
      <c r="C16292" s="17"/>
    </row>
    <row r="16293" spans="3:3" x14ac:dyDescent="0.25">
      <c r="C16293" s="17"/>
    </row>
    <row r="16294" spans="3:3" x14ac:dyDescent="0.25">
      <c r="C16294" s="17"/>
    </row>
    <row r="16295" spans="3:3" x14ac:dyDescent="0.25">
      <c r="C16295" s="17"/>
    </row>
    <row r="16296" spans="3:3" x14ac:dyDescent="0.25">
      <c r="C16296" s="17"/>
    </row>
    <row r="16297" spans="3:3" x14ac:dyDescent="0.25">
      <c r="C16297" s="17"/>
    </row>
    <row r="16298" spans="3:3" x14ac:dyDescent="0.25">
      <c r="C16298" s="17"/>
    </row>
    <row r="16299" spans="3:3" x14ac:dyDescent="0.25">
      <c r="C16299" s="17"/>
    </row>
    <row r="16300" spans="3:3" x14ac:dyDescent="0.25">
      <c r="C16300" s="17"/>
    </row>
    <row r="16301" spans="3:3" x14ac:dyDescent="0.25">
      <c r="C16301" s="17"/>
    </row>
    <row r="16302" spans="3:3" x14ac:dyDescent="0.25">
      <c r="C16302" s="17"/>
    </row>
    <row r="16303" spans="3:3" x14ac:dyDescent="0.25">
      <c r="C16303" s="17"/>
    </row>
    <row r="16304" spans="3:3" x14ac:dyDescent="0.25">
      <c r="C16304" s="17"/>
    </row>
    <row r="16305" spans="3:3" x14ac:dyDescent="0.25">
      <c r="C16305" s="17"/>
    </row>
    <row r="16306" spans="3:3" x14ac:dyDescent="0.25">
      <c r="C16306" s="17"/>
    </row>
    <row r="16307" spans="3:3" x14ac:dyDescent="0.25">
      <c r="C16307" s="17"/>
    </row>
    <row r="16308" spans="3:3" x14ac:dyDescent="0.25">
      <c r="C16308" s="17"/>
    </row>
    <row r="16309" spans="3:3" x14ac:dyDescent="0.25">
      <c r="C16309" s="17"/>
    </row>
    <row r="16310" spans="3:3" x14ac:dyDescent="0.25">
      <c r="C16310" s="17"/>
    </row>
    <row r="16311" spans="3:3" x14ac:dyDescent="0.25">
      <c r="C16311" s="17"/>
    </row>
    <row r="16312" spans="3:3" x14ac:dyDescent="0.25">
      <c r="C16312" s="17"/>
    </row>
    <row r="16313" spans="3:3" x14ac:dyDescent="0.25">
      <c r="C16313" s="17"/>
    </row>
    <row r="16314" spans="3:3" x14ac:dyDescent="0.25">
      <c r="C16314" s="17"/>
    </row>
    <row r="16315" spans="3:3" x14ac:dyDescent="0.25">
      <c r="C16315" s="17"/>
    </row>
    <row r="16316" spans="3:3" x14ac:dyDescent="0.25">
      <c r="C16316" s="17"/>
    </row>
    <row r="16317" spans="3:3" x14ac:dyDescent="0.25">
      <c r="C16317" s="17"/>
    </row>
    <row r="16318" spans="3:3" x14ac:dyDescent="0.25">
      <c r="C16318" s="17"/>
    </row>
    <row r="16319" spans="3:3" x14ac:dyDescent="0.25">
      <c r="C16319" s="17"/>
    </row>
    <row r="16320" spans="3:3" x14ac:dyDescent="0.25">
      <c r="C16320" s="17"/>
    </row>
    <row r="16321" spans="3:3" x14ac:dyDescent="0.25">
      <c r="C16321" s="17"/>
    </row>
    <row r="16322" spans="3:3" x14ac:dyDescent="0.25">
      <c r="C16322" s="17"/>
    </row>
    <row r="16323" spans="3:3" x14ac:dyDescent="0.25">
      <c r="C16323" s="17"/>
    </row>
    <row r="16324" spans="3:3" x14ac:dyDescent="0.25">
      <c r="C16324" s="17"/>
    </row>
    <row r="16325" spans="3:3" x14ac:dyDescent="0.25">
      <c r="C16325" s="17"/>
    </row>
    <row r="16326" spans="3:3" x14ac:dyDescent="0.25">
      <c r="C16326" s="17"/>
    </row>
    <row r="16327" spans="3:3" x14ac:dyDescent="0.25">
      <c r="C16327" s="17"/>
    </row>
    <row r="16328" spans="3:3" x14ac:dyDescent="0.25">
      <c r="C16328" s="17"/>
    </row>
    <row r="16329" spans="3:3" x14ac:dyDescent="0.25">
      <c r="C16329" s="17"/>
    </row>
    <row r="16330" spans="3:3" x14ac:dyDescent="0.25">
      <c r="C16330" s="17"/>
    </row>
    <row r="16331" spans="3:3" x14ac:dyDescent="0.25">
      <c r="C16331" s="17"/>
    </row>
    <row r="16332" spans="3:3" x14ac:dyDescent="0.25">
      <c r="C16332" s="17"/>
    </row>
    <row r="16333" spans="3:3" x14ac:dyDescent="0.25">
      <c r="C16333" s="17"/>
    </row>
    <row r="16334" spans="3:3" x14ac:dyDescent="0.25">
      <c r="C16334" s="17"/>
    </row>
    <row r="16335" spans="3:3" x14ac:dyDescent="0.25">
      <c r="C16335" s="17"/>
    </row>
    <row r="16336" spans="3:3" x14ac:dyDescent="0.25">
      <c r="C16336" s="17"/>
    </row>
    <row r="16337" spans="3:3" x14ac:dyDescent="0.25">
      <c r="C16337" s="17"/>
    </row>
    <row r="16338" spans="3:3" x14ac:dyDescent="0.25">
      <c r="C16338" s="17"/>
    </row>
    <row r="16339" spans="3:3" x14ac:dyDescent="0.25">
      <c r="C16339" s="17"/>
    </row>
    <row r="16340" spans="3:3" x14ac:dyDescent="0.25">
      <c r="C16340" s="17"/>
    </row>
    <row r="16341" spans="3:3" x14ac:dyDescent="0.25">
      <c r="C16341" s="17"/>
    </row>
    <row r="16342" spans="3:3" x14ac:dyDescent="0.25">
      <c r="C16342" s="17"/>
    </row>
    <row r="16343" spans="3:3" x14ac:dyDescent="0.25">
      <c r="C16343" s="17"/>
    </row>
    <row r="16344" spans="3:3" x14ac:dyDescent="0.25">
      <c r="C16344" s="17"/>
    </row>
    <row r="16345" spans="3:3" x14ac:dyDescent="0.25">
      <c r="C16345" s="17"/>
    </row>
    <row r="16346" spans="3:3" x14ac:dyDescent="0.25">
      <c r="C16346" s="17"/>
    </row>
    <row r="16347" spans="3:3" x14ac:dyDescent="0.25">
      <c r="C16347" s="17"/>
    </row>
    <row r="16348" spans="3:3" x14ac:dyDescent="0.25">
      <c r="C16348" s="17"/>
    </row>
    <row r="16349" spans="3:3" x14ac:dyDescent="0.25">
      <c r="C16349" s="17"/>
    </row>
    <row r="16350" spans="3:3" x14ac:dyDescent="0.25">
      <c r="C16350" s="17"/>
    </row>
    <row r="16351" spans="3:3" x14ac:dyDescent="0.25">
      <c r="C16351" s="17"/>
    </row>
    <row r="16352" spans="3:3" x14ac:dyDescent="0.25">
      <c r="C16352" s="17"/>
    </row>
    <row r="16353" spans="3:3" x14ac:dyDescent="0.25">
      <c r="C16353" s="17"/>
    </row>
    <row r="16354" spans="3:3" x14ac:dyDescent="0.25">
      <c r="C16354" s="17"/>
    </row>
    <row r="16355" spans="3:3" x14ac:dyDescent="0.25">
      <c r="C16355" s="17"/>
    </row>
    <row r="16356" spans="3:3" x14ac:dyDescent="0.25">
      <c r="C16356" s="17"/>
    </row>
    <row r="16357" spans="3:3" x14ac:dyDescent="0.25">
      <c r="C16357" s="17"/>
    </row>
    <row r="16358" spans="3:3" x14ac:dyDescent="0.25">
      <c r="C16358" s="17"/>
    </row>
    <row r="16359" spans="3:3" x14ac:dyDescent="0.25">
      <c r="C16359" s="17"/>
    </row>
    <row r="16360" spans="3:3" x14ac:dyDescent="0.25">
      <c r="C16360" s="17"/>
    </row>
    <row r="16361" spans="3:3" x14ac:dyDescent="0.25">
      <c r="C16361" s="17"/>
    </row>
    <row r="16362" spans="3:3" x14ac:dyDescent="0.25">
      <c r="C16362" s="17"/>
    </row>
    <row r="16363" spans="3:3" x14ac:dyDescent="0.25">
      <c r="C16363" s="17"/>
    </row>
    <row r="16364" spans="3:3" x14ac:dyDescent="0.25">
      <c r="C16364" s="17"/>
    </row>
    <row r="16365" spans="3:3" x14ac:dyDescent="0.25">
      <c r="C16365" s="17"/>
    </row>
    <row r="16366" spans="3:3" x14ac:dyDescent="0.25">
      <c r="C16366" s="17"/>
    </row>
    <row r="16367" spans="3:3" x14ac:dyDescent="0.25">
      <c r="C16367" s="17"/>
    </row>
    <row r="16368" spans="3:3" x14ac:dyDescent="0.25">
      <c r="C16368" s="17"/>
    </row>
    <row r="16369" spans="3:3" x14ac:dyDescent="0.25">
      <c r="C16369" s="17"/>
    </row>
    <row r="16370" spans="3:3" x14ac:dyDescent="0.25">
      <c r="C16370" s="17"/>
    </row>
    <row r="16371" spans="3:3" x14ac:dyDescent="0.25">
      <c r="C16371" s="17"/>
    </row>
    <row r="16372" spans="3:3" x14ac:dyDescent="0.25">
      <c r="C16372" s="17"/>
    </row>
    <row r="16373" spans="3:3" x14ac:dyDescent="0.25">
      <c r="C16373" s="17"/>
    </row>
    <row r="16374" spans="3:3" x14ac:dyDescent="0.25">
      <c r="C16374" s="17"/>
    </row>
    <row r="16375" spans="3:3" x14ac:dyDescent="0.25">
      <c r="C16375" s="17"/>
    </row>
    <row r="16376" spans="3:3" x14ac:dyDescent="0.25">
      <c r="C16376" s="17"/>
    </row>
    <row r="16377" spans="3:3" x14ac:dyDescent="0.25">
      <c r="C16377" s="17"/>
    </row>
    <row r="16378" spans="3:3" x14ac:dyDescent="0.25">
      <c r="C16378" s="17"/>
    </row>
    <row r="16379" spans="3:3" x14ac:dyDescent="0.25">
      <c r="C16379" s="17"/>
    </row>
    <row r="16380" spans="3:3" x14ac:dyDescent="0.25">
      <c r="C16380" s="17"/>
    </row>
    <row r="16381" spans="3:3" x14ac:dyDescent="0.25">
      <c r="C16381" s="17"/>
    </row>
    <row r="16382" spans="3:3" x14ac:dyDescent="0.25">
      <c r="C16382" s="17"/>
    </row>
    <row r="16383" spans="3:3" x14ac:dyDescent="0.25">
      <c r="C16383" s="17"/>
    </row>
    <row r="16384" spans="3:3" x14ac:dyDescent="0.25">
      <c r="C16384" s="1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Correlation1</vt:lpstr>
      <vt:lpstr>Correlation2</vt:lpstr>
      <vt:lpstr>Regression Models1</vt:lpstr>
      <vt:lpstr>Regresson Models2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</dc:creator>
  <cp:lastModifiedBy>Иван</cp:lastModifiedBy>
  <dcterms:created xsi:type="dcterms:W3CDTF">2020-11-14T11:42:32Z</dcterms:created>
  <dcterms:modified xsi:type="dcterms:W3CDTF">2020-11-23T19:29:47Z</dcterms:modified>
</cp:coreProperties>
</file>