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Library\Downloads\"/>
    </mc:Choice>
  </mc:AlternateContent>
  <bookViews>
    <workbookView xWindow="0" yWindow="0" windowWidth="24000" windowHeight="9000"/>
  </bookViews>
  <sheets>
    <sheet name="Table 1" sheetId="1" r:id="rId1"/>
    <sheet name="Table 2" sheetId="3" r:id="rId2"/>
    <sheet name="Table 3 +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2" l="1"/>
  <c r="B82" i="2"/>
  <c r="G81" i="2"/>
  <c r="F81" i="2"/>
  <c r="E81" i="2"/>
  <c r="D81" i="2"/>
  <c r="G80" i="2"/>
  <c r="G82" i="2" s="1"/>
  <c r="F80" i="2"/>
  <c r="F82" i="2" s="1"/>
  <c r="E80" i="2"/>
  <c r="E82" i="2" s="1"/>
  <c r="D80" i="2"/>
  <c r="C77" i="2"/>
  <c r="B77" i="2"/>
  <c r="D77" i="2" s="1"/>
  <c r="G76" i="2"/>
  <c r="F76" i="2"/>
  <c r="E76" i="2"/>
  <c r="D76" i="2"/>
  <c r="G75" i="2"/>
  <c r="G77" i="2" s="1"/>
  <c r="F75" i="2"/>
  <c r="F77" i="2" s="1"/>
  <c r="E75" i="2"/>
  <c r="E77" i="2" s="1"/>
  <c r="D75" i="2"/>
  <c r="C72" i="2"/>
  <c r="B72" i="2"/>
  <c r="D72" i="2" s="1"/>
  <c r="G71" i="2"/>
  <c r="F71" i="2"/>
  <c r="E71" i="2"/>
  <c r="D71" i="2"/>
  <c r="G70" i="2"/>
  <c r="G72" i="2" s="1"/>
  <c r="F70" i="2"/>
  <c r="F72" i="2" s="1"/>
  <c r="E70" i="2"/>
  <c r="D70" i="2"/>
  <c r="C67" i="2"/>
  <c r="B67" i="2"/>
  <c r="D67" i="2" s="1"/>
  <c r="G66" i="2"/>
  <c r="F66" i="2"/>
  <c r="E66" i="2"/>
  <c r="D66" i="2"/>
  <c r="G65" i="2"/>
  <c r="G67" i="2" s="1"/>
  <c r="F65" i="2"/>
  <c r="F67" i="2" s="1"/>
  <c r="E65" i="2"/>
  <c r="E67" i="2" s="1"/>
  <c r="D65" i="2"/>
  <c r="C62" i="2"/>
  <c r="B62" i="2"/>
  <c r="D62" i="2" s="1"/>
  <c r="G61" i="2"/>
  <c r="F61" i="2"/>
  <c r="E61" i="2"/>
  <c r="D61" i="2"/>
  <c r="G60" i="2"/>
  <c r="G62" i="2" s="1"/>
  <c r="F60" i="2"/>
  <c r="E60" i="2"/>
  <c r="E62" i="2" s="1"/>
  <c r="D60" i="2"/>
  <c r="E55" i="2"/>
  <c r="C57" i="2"/>
  <c r="C52" i="2"/>
  <c r="B57" i="2"/>
  <c r="D57" i="2" s="1"/>
  <c r="G56" i="2"/>
  <c r="F56" i="2"/>
  <c r="E56" i="2"/>
  <c r="D56" i="2"/>
  <c r="G55" i="2"/>
  <c r="G57" i="2" s="1"/>
  <c r="F55" i="2"/>
  <c r="F57" i="2" s="1"/>
  <c r="D55" i="2"/>
  <c r="D52" i="2"/>
  <c r="B52" i="2"/>
  <c r="G51" i="2"/>
  <c r="F51" i="2"/>
  <c r="E51" i="2"/>
  <c r="D51" i="2"/>
  <c r="G50" i="2"/>
  <c r="G52" i="2" s="1"/>
  <c r="F50" i="2"/>
  <c r="E50" i="2"/>
  <c r="E52" i="2" s="1"/>
  <c r="D50" i="2"/>
  <c r="C47" i="2"/>
  <c r="B47" i="2"/>
  <c r="D47" i="2" s="1"/>
  <c r="G46" i="2"/>
  <c r="F46" i="2"/>
  <c r="E46" i="2"/>
  <c r="D46" i="2"/>
  <c r="G45" i="2"/>
  <c r="G47" i="2" s="1"/>
  <c r="F45" i="2"/>
  <c r="F47" i="2" s="1"/>
  <c r="E45" i="2"/>
  <c r="E47" i="2" s="1"/>
  <c r="D45" i="2"/>
  <c r="D41" i="2"/>
  <c r="G41" i="2"/>
  <c r="F41" i="2"/>
  <c r="F42" i="2" s="1"/>
  <c r="E41" i="2"/>
  <c r="G40" i="2"/>
  <c r="G42" i="2" s="1"/>
  <c r="F40" i="2"/>
  <c r="E40" i="2"/>
  <c r="E42" i="2" s="1"/>
  <c r="D40" i="2"/>
  <c r="B42" i="2"/>
  <c r="D42" i="2" s="1"/>
  <c r="C42" i="2"/>
  <c r="H80" i="2" l="1"/>
  <c r="D82" i="2"/>
  <c r="H81" i="2"/>
  <c r="H82" i="2" s="1"/>
  <c r="H75" i="2"/>
  <c r="E72" i="2"/>
  <c r="H76" i="2"/>
  <c r="H77" i="2" s="1"/>
  <c r="H70" i="2"/>
  <c r="H71" i="2"/>
  <c r="H65" i="2"/>
  <c r="H66" i="2"/>
  <c r="H67" i="2" s="1"/>
  <c r="F62" i="2"/>
  <c r="H60" i="2"/>
  <c r="H61" i="2"/>
  <c r="E57" i="2"/>
  <c r="H55" i="2"/>
  <c r="F52" i="2"/>
  <c r="H50" i="2"/>
  <c r="H52" i="2" s="1"/>
  <c r="H56" i="2"/>
  <c r="H51" i="2"/>
  <c r="H45" i="2"/>
  <c r="H46" i="2"/>
  <c r="H41" i="2"/>
  <c r="H40" i="2"/>
  <c r="H42" i="2" s="1"/>
  <c r="C37" i="2"/>
  <c r="B37" i="2"/>
  <c r="D37" i="2" s="1"/>
  <c r="G36" i="2"/>
  <c r="F36" i="2"/>
  <c r="E36" i="2"/>
  <c r="D36" i="2"/>
  <c r="G35" i="2"/>
  <c r="G37" i="2" s="1"/>
  <c r="F35" i="2"/>
  <c r="F37" i="2" s="1"/>
  <c r="E35" i="2"/>
  <c r="E37" i="2" s="1"/>
  <c r="D35" i="2"/>
  <c r="D30" i="2"/>
  <c r="G32" i="2"/>
  <c r="G31" i="2"/>
  <c r="F31" i="2"/>
  <c r="E31" i="2"/>
  <c r="D31" i="2"/>
  <c r="G30" i="2"/>
  <c r="F30" i="2"/>
  <c r="F32" i="2" s="1"/>
  <c r="E30" i="2"/>
  <c r="E32" i="2" s="1"/>
  <c r="B32" i="2"/>
  <c r="C32" i="2"/>
  <c r="D32" i="2" s="1"/>
  <c r="E21" i="2"/>
  <c r="D21" i="2"/>
  <c r="D26" i="2"/>
  <c r="C22" i="2"/>
  <c r="B22" i="2"/>
  <c r="D20" i="2"/>
  <c r="G26" i="2"/>
  <c r="G25" i="2"/>
  <c r="F26" i="2"/>
  <c r="F25" i="2"/>
  <c r="E26" i="2"/>
  <c r="E25" i="2"/>
  <c r="D25" i="2"/>
  <c r="G21" i="2"/>
  <c r="G20" i="2"/>
  <c r="F21" i="2"/>
  <c r="F20" i="2"/>
  <c r="E20" i="2"/>
  <c r="E22" i="2" s="1"/>
  <c r="B27" i="2"/>
  <c r="C27" i="2"/>
  <c r="C17" i="2"/>
  <c r="B17" i="2"/>
  <c r="G16" i="2"/>
  <c r="F16" i="2"/>
  <c r="E16" i="2"/>
  <c r="D16" i="2"/>
  <c r="G15" i="2"/>
  <c r="G17" i="2" s="1"/>
  <c r="F15" i="2"/>
  <c r="F17" i="2" s="1"/>
  <c r="E15" i="2"/>
  <c r="E17" i="2" s="1"/>
  <c r="D15" i="2"/>
  <c r="J11" i="1"/>
  <c r="J12" i="1"/>
  <c r="J8" i="1"/>
  <c r="J6" i="1"/>
  <c r="I6" i="1"/>
  <c r="H6" i="1"/>
  <c r="F6" i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4" i="3"/>
  <c r="H72" i="2" l="1"/>
  <c r="H62" i="2"/>
  <c r="H57" i="2"/>
  <c r="H47" i="2"/>
  <c r="G22" i="2"/>
  <c r="H35" i="2"/>
  <c r="H36" i="2"/>
  <c r="H30" i="2"/>
  <c r="H31" i="2"/>
  <c r="H15" i="2"/>
  <c r="D27" i="2"/>
  <c r="F27" i="2"/>
  <c r="D22" i="2"/>
  <c r="G27" i="2"/>
  <c r="E27" i="2"/>
  <c r="F22" i="2"/>
  <c r="D17" i="2"/>
  <c r="H16" i="2"/>
  <c r="G7" i="2"/>
  <c r="G6" i="2"/>
  <c r="F7" i="2"/>
  <c r="F6" i="2"/>
  <c r="E7" i="2"/>
  <c r="E6" i="2"/>
  <c r="C8" i="2"/>
  <c r="D7" i="2"/>
  <c r="D6" i="2"/>
  <c r="G5" i="1"/>
  <c r="B8" i="2"/>
  <c r="J18" i="1"/>
  <c r="J7" i="1"/>
  <c r="J9" i="1"/>
  <c r="J10" i="1"/>
  <c r="J13" i="1"/>
  <c r="J14" i="1"/>
  <c r="J15" i="1"/>
  <c r="J16" i="1"/>
  <c r="J17" i="1"/>
  <c r="J19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H9" i="1"/>
  <c r="F5" i="1"/>
  <c r="H37" i="2" l="1"/>
  <c r="H32" i="2"/>
  <c r="H20" i="2"/>
  <c r="H25" i="2"/>
  <c r="H27" i="2" s="1"/>
  <c r="H26" i="2"/>
  <c r="D8" i="2"/>
  <c r="E8" i="2"/>
  <c r="G8" i="2"/>
  <c r="F8" i="2"/>
  <c r="H21" i="2"/>
  <c r="H22" i="2" s="1"/>
  <c r="H17" i="2"/>
  <c r="H7" i="1"/>
  <c r="H8" i="1"/>
  <c r="H10" i="1"/>
  <c r="H11" i="1"/>
  <c r="H12" i="1"/>
  <c r="H13" i="1"/>
  <c r="H14" i="1"/>
  <c r="H15" i="1"/>
  <c r="H16" i="1"/>
  <c r="H17" i="1"/>
  <c r="H18" i="1"/>
  <c r="H19" i="1"/>
  <c r="H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G7" i="1"/>
  <c r="G10" i="1"/>
  <c r="G11" i="1"/>
  <c r="G12" i="1"/>
  <c r="G13" i="1"/>
  <c r="G14" i="1"/>
  <c r="G15" i="1"/>
  <c r="G16" i="1"/>
  <c r="G17" i="1"/>
  <c r="G18" i="1"/>
  <c r="G19" i="1"/>
  <c r="H7" i="2" l="1"/>
  <c r="H6" i="2"/>
  <c r="G6" i="1"/>
  <c r="G8" i="1"/>
  <c r="G9" i="1"/>
  <c r="H8" i="2" l="1"/>
</calcChain>
</file>

<file path=xl/sharedStrings.xml><?xml version="1.0" encoding="utf-8"?>
<sst xmlns="http://schemas.openxmlformats.org/spreadsheetml/2006/main" count="167" uniqueCount="36">
  <si>
    <t>Date</t>
  </si>
  <si>
    <t>Energy/GDP</t>
  </si>
  <si>
    <t>Energy/GDP PPP</t>
  </si>
  <si>
    <t>GDP PPP : Russia (Billions U.S. Dollar)</t>
  </si>
  <si>
    <t>EMISSIONS - CARBON DIOXIDE : Russia Millions Ton</t>
  </si>
  <si>
    <t>-</t>
  </si>
  <si>
    <t>GDP : Russia (Billions U.S. Dollar)</t>
  </si>
  <si>
    <t>Energy productivity ratio (PPP $ of GDP/1kg)</t>
  </si>
  <si>
    <t>Marginal  energy productivity ratio (PPP $ of GDP/1kg)</t>
  </si>
  <si>
    <t>CARBON INTENSITY</t>
  </si>
  <si>
    <t>Fuel Mix</t>
  </si>
  <si>
    <t>Carbon Intensity</t>
  </si>
  <si>
    <t>Energy Intensity</t>
  </si>
  <si>
    <t>Change</t>
  </si>
  <si>
    <t>I</t>
  </si>
  <si>
    <t>II</t>
  </si>
  <si>
    <t>III</t>
  </si>
  <si>
    <t> The method of chain substitutions</t>
  </si>
  <si>
    <t>Contribution to Carbon Intensity Change</t>
  </si>
  <si>
    <t>Energy coefficient</t>
  </si>
  <si>
    <t>Primary Energy Consumption (Millions Tons of Oil Equivalent)</t>
  </si>
  <si>
    <t>Change 2017/2016</t>
  </si>
  <si>
    <t>Change 2016/2015</t>
  </si>
  <si>
    <t>Change 2015/2014</t>
  </si>
  <si>
    <t>Change 2014/2013</t>
  </si>
  <si>
    <t>Change 2013/2012</t>
  </si>
  <si>
    <t>Change 2012/2011</t>
  </si>
  <si>
    <t>Change 2011/2010</t>
  </si>
  <si>
    <t>Change 2010/2009</t>
  </si>
  <si>
    <t>Change 2009/2008</t>
  </si>
  <si>
    <t>Change 2008/2007</t>
  </si>
  <si>
    <t>Change 2007/2006</t>
  </si>
  <si>
    <t>Change 2006/2005</t>
  </si>
  <si>
    <t>Change 2005/2004</t>
  </si>
  <si>
    <t>Change 2004/2003</t>
  </si>
  <si>
    <t>Primary Energy Consumption (Million Tons of Oil Equivalent)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</si>
</sst>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left" wrapText="1"/>
    </xf>
    <xf numFmtId="165" fontId="0" fillId="0" borderId="1" xfId="0" applyNumberFormat="1" applyBorder="1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165" fontId="0" fillId="0" borderId="1" xfId="0" quotePrefix="1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9"/>
  <sheetViews>
    <sheetView tabSelected="1" workbookViewId="0">
      <selection activeCell="J10" sqref="J10"/>
    </sheetView>
  </sheetViews>
  <sheetFormatPr defaultRowHeight="15" x14ac:dyDescent="0.25"/>
  <cols>
    <col min="2" max="2" width="14" customWidth="1"/>
    <col min="3" max="3" width="13.42578125" customWidth="1"/>
    <col min="4" max="5" width="15.7109375" customWidth="1"/>
    <col min="6" max="6" width="12.5703125" customWidth="1"/>
    <col min="7" max="7" width="11.85546875" customWidth="1"/>
    <col min="8" max="8" width="21" customWidth="1"/>
    <col min="9" max="9" width="16.85546875" customWidth="1"/>
    <col min="10" max="10" width="17" customWidth="1"/>
  </cols>
  <sheetData>
    <row r="4" spans="2:10" ht="76.5" x14ac:dyDescent="0.25">
      <c r="B4" s="10" t="s">
        <v>0</v>
      </c>
      <c r="C4" s="18" t="s">
        <v>35</v>
      </c>
      <c r="D4" s="10" t="s">
        <v>6</v>
      </c>
      <c r="E4" s="10" t="s">
        <v>3</v>
      </c>
      <c r="F4" s="10" t="s">
        <v>1</v>
      </c>
      <c r="G4" s="10" t="s">
        <v>2</v>
      </c>
      <c r="H4" s="10" t="s">
        <v>7</v>
      </c>
      <c r="I4" s="10" t="s">
        <v>8</v>
      </c>
      <c r="J4" s="10" t="s">
        <v>19</v>
      </c>
    </row>
    <row r="5" spans="2:10" x14ac:dyDescent="0.25">
      <c r="B5" s="11">
        <v>37802</v>
      </c>
      <c r="C5" s="12">
        <v>634.89499999999998</v>
      </c>
      <c r="D5" s="12">
        <v>1918.7</v>
      </c>
      <c r="E5" s="12">
        <v>2324.4299999999998</v>
      </c>
      <c r="F5" s="7">
        <f>C5/D5</f>
        <v>0.33089852504299783</v>
      </c>
      <c r="G5" s="7">
        <f>C5/E5</f>
        <v>0.2731400816544271</v>
      </c>
      <c r="H5" s="7">
        <f>E5/C5</f>
        <v>3.6611250679246172</v>
      </c>
      <c r="I5" s="19" t="s">
        <v>5</v>
      </c>
      <c r="J5" s="19" t="s">
        <v>5</v>
      </c>
    </row>
    <row r="6" spans="2:10" x14ac:dyDescent="0.25">
      <c r="B6" s="11">
        <v>38168</v>
      </c>
      <c r="C6" s="12">
        <v>640.59100000000001</v>
      </c>
      <c r="D6" s="12">
        <v>2143.6999999999998</v>
      </c>
      <c r="E6" s="12">
        <v>2491.23</v>
      </c>
      <c r="F6" s="7">
        <f>C6/D6</f>
        <v>0.29882492886131456</v>
      </c>
      <c r="G6" s="7">
        <f>C6/E6</f>
        <v>0.25713844165331984</v>
      </c>
      <c r="H6" s="7">
        <f>E6/C6</f>
        <v>3.8889556675007921</v>
      </c>
      <c r="I6" s="7">
        <f>(E6-E5)/(C6-C5)</f>
        <v>29.283707865168434</v>
      </c>
      <c r="J6" s="7">
        <f>((C6/C5)-1)/((E6/E5)-1)</f>
        <v>0.12502259224759404</v>
      </c>
    </row>
    <row r="7" spans="2:10" x14ac:dyDescent="0.25">
      <c r="B7" s="11">
        <v>38533</v>
      </c>
      <c r="C7" s="12">
        <v>640.34799999999996</v>
      </c>
      <c r="D7" s="12">
        <v>2318.9</v>
      </c>
      <c r="E7" s="12">
        <v>2650.08</v>
      </c>
      <c r="F7" s="7">
        <f>C7/D7</f>
        <v>0.2761429988356548</v>
      </c>
      <c r="G7" s="7">
        <f>C7/E7</f>
        <v>0.24163346012195858</v>
      </c>
      <c r="H7" s="7">
        <f>E7/C7</f>
        <v>4.1384996907931315</v>
      </c>
      <c r="I7" s="7">
        <f>(E7-E6)/(C7-C6)</f>
        <v>-653.70370370356386</v>
      </c>
      <c r="J7" s="7">
        <f>((C7/C6)-1)/((E7/E6)-1)</f>
        <v>-5.9491106528350027E-3</v>
      </c>
    </row>
    <row r="8" spans="2:10" x14ac:dyDescent="0.25">
      <c r="B8" s="11">
        <v>38898</v>
      </c>
      <c r="C8" s="12">
        <v>668.57100000000003</v>
      </c>
      <c r="D8" s="12">
        <v>2671.2</v>
      </c>
      <c r="E8" s="12">
        <v>2866.15</v>
      </c>
      <c r="F8" s="7">
        <f>C8/D8</f>
        <v>0.25028863432165321</v>
      </c>
      <c r="G8" s="7">
        <f>C8/E8</f>
        <v>0.23326448371508818</v>
      </c>
      <c r="H8" s="7">
        <f>E8/C8</f>
        <v>4.2869792437901131</v>
      </c>
      <c r="I8" s="7">
        <f>(E8-E7)/(C8-C7)</f>
        <v>7.655812635084847</v>
      </c>
      <c r="J8" s="7">
        <f>((C8/C7)-1)/((E8/E7)-1)</f>
        <v>0.54056961527863701</v>
      </c>
    </row>
    <row r="9" spans="2:10" x14ac:dyDescent="0.25">
      <c r="B9" s="11">
        <v>39262</v>
      </c>
      <c r="C9" s="12">
        <v>673.05100000000004</v>
      </c>
      <c r="D9" s="12">
        <v>3032.9</v>
      </c>
      <c r="E9" s="12">
        <v>3110.78</v>
      </c>
      <c r="F9" s="7">
        <f>C9/D9</f>
        <v>0.22191664743314979</v>
      </c>
      <c r="G9" s="7">
        <f>C9/E9</f>
        <v>0.2163608484045802</v>
      </c>
      <c r="H9" s="7">
        <f>E9/C9</f>
        <v>4.621908295210913</v>
      </c>
      <c r="I9" s="7">
        <f>(E9-E8)/(C9-C8)</f>
        <v>54.604910714285516</v>
      </c>
      <c r="J9" s="7">
        <f>((C9/C8)-1)/((E9/E8)-1)</f>
        <v>7.8509042276825244E-2</v>
      </c>
    </row>
    <row r="10" spans="2:10" x14ac:dyDescent="0.25">
      <c r="B10" s="11">
        <v>39629</v>
      </c>
      <c r="C10" s="12">
        <v>676.56600000000003</v>
      </c>
      <c r="D10" s="12">
        <v>3524.1</v>
      </c>
      <c r="E10" s="12">
        <v>3274.03</v>
      </c>
      <c r="F10" s="7">
        <f>C10/D10</f>
        <v>0.19198263386396527</v>
      </c>
      <c r="G10" s="7">
        <f>C10/E10</f>
        <v>0.20664624331481385</v>
      </c>
      <c r="H10" s="7">
        <f>E10/C10</f>
        <v>4.8391878988893913</v>
      </c>
      <c r="I10" s="7">
        <f>(E10-E9)/(C10-C9)</f>
        <v>46.443812233286096</v>
      </c>
      <c r="J10" s="7">
        <f>((C10/C9)-1)/((E10/E9)-1)</f>
        <v>9.9516126540067071E-2</v>
      </c>
    </row>
    <row r="11" spans="2:10" x14ac:dyDescent="0.25">
      <c r="B11" s="11">
        <v>39994</v>
      </c>
      <c r="C11" s="12">
        <v>644.64800000000002</v>
      </c>
      <c r="D11" s="12">
        <v>2463.6999999999998</v>
      </c>
      <c r="E11" s="12">
        <v>3017.97</v>
      </c>
      <c r="F11" s="7">
        <f>C11/D11</f>
        <v>0.26165848114624346</v>
      </c>
      <c r="G11" s="7">
        <f>C11/E11</f>
        <v>0.21360318359692113</v>
      </c>
      <c r="H11" s="7">
        <f>E11/C11</f>
        <v>4.6815781635869493</v>
      </c>
      <c r="I11" s="7">
        <f>(E11-E10)/(C11-C10)</f>
        <v>8.0224324832383083</v>
      </c>
      <c r="J11" s="7">
        <f>((C11/C10)-1)/((E11/E10)-1)</f>
        <v>0.60320705833301258</v>
      </c>
    </row>
    <row r="12" spans="2:10" x14ac:dyDescent="0.25">
      <c r="B12" s="11">
        <v>40359</v>
      </c>
      <c r="C12" s="12">
        <v>668.19500000000005</v>
      </c>
      <c r="D12" s="12">
        <v>2560.3000000000002</v>
      </c>
      <c r="E12" s="12">
        <v>3153.89</v>
      </c>
      <c r="F12" s="7">
        <f>C12/D12</f>
        <v>0.26098308791938446</v>
      </c>
      <c r="G12" s="7">
        <f>C12/E12</f>
        <v>0.21186376189404199</v>
      </c>
      <c r="H12" s="7">
        <f>E12/C12</f>
        <v>4.7200143670635066</v>
      </c>
      <c r="I12" s="7">
        <f>(E12-E11)/(C12-C11)</f>
        <v>5.7722852168004382</v>
      </c>
      <c r="J12" s="7">
        <f>((C12/C11)-1)/((E12/E11)-1)</f>
        <v>0.81104415110345707</v>
      </c>
    </row>
    <row r="13" spans="2:10" x14ac:dyDescent="0.25">
      <c r="B13" s="11">
        <v>40724</v>
      </c>
      <c r="C13" s="12">
        <v>691.73800000000006</v>
      </c>
      <c r="D13" s="12">
        <v>2986.9</v>
      </c>
      <c r="E13" s="12">
        <v>3284.38</v>
      </c>
      <c r="F13" s="7">
        <f>C13/D13</f>
        <v>0.23159061234055375</v>
      </c>
      <c r="G13" s="7">
        <f>C13/E13</f>
        <v>0.2106144843166747</v>
      </c>
      <c r="H13" s="7">
        <f>E13/C13</f>
        <v>4.7480115303771075</v>
      </c>
      <c r="I13" s="7">
        <f>(E13-E12)/(C13-C12)</f>
        <v>5.5426241345622991</v>
      </c>
      <c r="J13" s="7">
        <f>((C13/C12)-1)/((E13/E12)-1)</f>
        <v>0.85158478231110368</v>
      </c>
    </row>
    <row r="14" spans="2:10" x14ac:dyDescent="0.25">
      <c r="B14" s="11">
        <v>41089</v>
      </c>
      <c r="C14" s="12">
        <v>694.69799999999998</v>
      </c>
      <c r="D14" s="12">
        <v>2665.2</v>
      </c>
      <c r="E14" s="12">
        <v>3404.45</v>
      </c>
      <c r="F14" s="7">
        <f>C14/D14</f>
        <v>0.2606551103106709</v>
      </c>
      <c r="G14" s="7">
        <f>C14/E14</f>
        <v>0.20405586805504561</v>
      </c>
      <c r="H14" s="7">
        <f>E14/C14</f>
        <v>4.9006186861053287</v>
      </c>
      <c r="I14" s="7">
        <f>(E14-E13)/(C14-C13)</f>
        <v>40.564189189190152</v>
      </c>
      <c r="J14" s="7">
        <f>((C14/C13)-1)/((E14/E13)-1)</f>
        <v>0.11704933896823708</v>
      </c>
    </row>
    <row r="15" spans="2:10" x14ac:dyDescent="0.25">
      <c r="B15" s="11">
        <v>41453</v>
      </c>
      <c r="C15" s="12">
        <v>683.93899999999996</v>
      </c>
      <c r="D15" s="12">
        <v>2677.2</v>
      </c>
      <c r="E15" s="12">
        <v>3465.23</v>
      </c>
      <c r="F15" s="7">
        <f>C15/D15</f>
        <v>0.2554680262961303</v>
      </c>
      <c r="G15" s="7">
        <f>C15/E15</f>
        <v>0.19737189162046961</v>
      </c>
      <c r="H15" s="7">
        <f>E15/C15</f>
        <v>5.0665775749006858</v>
      </c>
      <c r="I15" s="7">
        <f>(E15-E14)/(C15-C14)</f>
        <v>-5.6492239055674425</v>
      </c>
      <c r="J15" s="7">
        <f>((C15/C14)-1)/((E15/E14)-1)</f>
        <v>-0.86748529851607914</v>
      </c>
    </row>
    <row r="16" spans="2:10" x14ac:dyDescent="0.25">
      <c r="B16" s="11">
        <v>41820</v>
      </c>
      <c r="C16" s="12">
        <v>689.61500000000001</v>
      </c>
      <c r="D16" s="12">
        <v>2595.9</v>
      </c>
      <c r="E16" s="12">
        <v>3490.82</v>
      </c>
      <c r="F16" s="7">
        <f>C16/D16</f>
        <v>0.26565545668169033</v>
      </c>
      <c r="G16" s="7">
        <f>C16/E16</f>
        <v>0.19755100520794541</v>
      </c>
      <c r="H16" s="7">
        <f>E16/C16</f>
        <v>5.0619838605598781</v>
      </c>
      <c r="I16" s="7">
        <f>(E16-E15)/(C16-C15)</f>
        <v>4.5084566596194406</v>
      </c>
      <c r="J16" s="7">
        <f>((C16/C15)-1)/((E16/E15)-1)</f>
        <v>1.1237942288056222</v>
      </c>
    </row>
    <row r="17" spans="2:10" x14ac:dyDescent="0.25">
      <c r="B17" s="11">
        <v>42185</v>
      </c>
      <c r="C17" s="12">
        <v>676.779</v>
      </c>
      <c r="D17" s="12">
        <v>1548.9</v>
      </c>
      <c r="E17" s="12">
        <v>3392.1</v>
      </c>
      <c r="F17" s="7">
        <f>C17/D17</f>
        <v>0.43694170056168891</v>
      </c>
      <c r="G17" s="7">
        <f>C17/E17</f>
        <v>0.19951622888476164</v>
      </c>
      <c r="H17" s="7">
        <f>E17/C17</f>
        <v>5.0121236031259837</v>
      </c>
      <c r="I17" s="7">
        <f>(E17-E16)/(C17-C16)</f>
        <v>7.6908694297288998</v>
      </c>
      <c r="J17" s="7">
        <f>((C17/C16)-1)/((E17/E16)-1)</f>
        <v>0.65818096468948928</v>
      </c>
    </row>
    <row r="18" spans="2:10" x14ac:dyDescent="0.25">
      <c r="B18" s="11">
        <v>42551</v>
      </c>
      <c r="C18" s="12">
        <v>689.553</v>
      </c>
      <c r="D18" s="12">
        <v>1348.1</v>
      </c>
      <c r="E18" s="12">
        <v>3388.59</v>
      </c>
      <c r="F18" s="7">
        <f>C18/D18</f>
        <v>0.51149988873228991</v>
      </c>
      <c r="G18" s="7">
        <f>C18/E18</f>
        <v>0.20349260311811107</v>
      </c>
      <c r="H18" s="7">
        <f>E18/C18</f>
        <v>4.9141835362909019</v>
      </c>
      <c r="I18" s="7">
        <f>(E18-E17)/(C18-C17)</f>
        <v>-0.27477689055892934</v>
      </c>
      <c r="J18" s="7">
        <f>((C18/C17)-1)/((E18/E17)-1)</f>
        <v>-18.240702822317655</v>
      </c>
    </row>
    <row r="19" spans="2:10" x14ac:dyDescent="0.25">
      <c r="B19" s="11">
        <v>42916</v>
      </c>
      <c r="C19" s="12">
        <v>698.25099999999998</v>
      </c>
      <c r="D19" s="12">
        <v>1474.2</v>
      </c>
      <c r="E19" s="12">
        <v>3440.97</v>
      </c>
      <c r="F19" s="7">
        <f>C19/D19</f>
        <v>0.47364740198073529</v>
      </c>
      <c r="G19" s="7">
        <f>C19/E19</f>
        <v>0.20292272237188932</v>
      </c>
      <c r="H19" s="7">
        <f>E19/C19</f>
        <v>4.9279843494674553</v>
      </c>
      <c r="I19" s="7">
        <f>(E19-E18)/(C19-C18)</f>
        <v>6.0220740400091719</v>
      </c>
      <c r="J19" s="7">
        <f>((C19/C18)-1)/((E19/E18)-1)</f>
        <v>0.81602841540012283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8"/>
  <sheetViews>
    <sheetView workbookViewId="0">
      <selection activeCell="F7" sqref="F7"/>
    </sheetView>
  </sheetViews>
  <sheetFormatPr defaultRowHeight="15" x14ac:dyDescent="0.25"/>
  <cols>
    <col min="2" max="2" width="14.5703125" customWidth="1"/>
    <col min="3" max="4" width="10.85546875" customWidth="1"/>
  </cols>
  <sheetData>
    <row r="3" spans="2:7" ht="89.25" x14ac:dyDescent="0.25">
      <c r="B3" s="2" t="s">
        <v>0</v>
      </c>
      <c r="C3" s="2" t="s">
        <v>20</v>
      </c>
      <c r="D3" s="2" t="s">
        <v>3</v>
      </c>
      <c r="E3" s="2" t="s">
        <v>4</v>
      </c>
      <c r="F3" s="2" t="s">
        <v>9</v>
      </c>
      <c r="G3" s="2" t="s">
        <v>10</v>
      </c>
    </row>
    <row r="4" spans="2:7" x14ac:dyDescent="0.25">
      <c r="B4" s="11">
        <v>37802</v>
      </c>
      <c r="C4" s="12">
        <v>634.89499999999998</v>
      </c>
      <c r="D4" s="12">
        <v>2324.4299999999998</v>
      </c>
      <c r="E4" s="3">
        <v>1495.21</v>
      </c>
      <c r="F4" s="7">
        <f>E4/D4</f>
        <v>0.64325877742070103</v>
      </c>
      <c r="G4" s="7">
        <f>E4/C4</f>
        <v>2.3550508351774706</v>
      </c>
    </row>
    <row r="5" spans="2:7" x14ac:dyDescent="0.25">
      <c r="B5" s="11">
        <v>38168</v>
      </c>
      <c r="C5" s="12">
        <v>640.59100000000001</v>
      </c>
      <c r="D5" s="12">
        <v>2491.23</v>
      </c>
      <c r="E5" s="3">
        <v>1490.3</v>
      </c>
      <c r="F5" s="7">
        <f t="shared" ref="F5:F18" si="0">E5/D5</f>
        <v>0.59821855067577057</v>
      </c>
      <c r="G5" s="7">
        <f t="shared" ref="G5:G18" si="1">E5/C5</f>
        <v>2.3264454230546479</v>
      </c>
    </row>
    <row r="6" spans="2:7" x14ac:dyDescent="0.25">
      <c r="B6" s="11">
        <v>38533</v>
      </c>
      <c r="C6" s="12">
        <v>640.34799999999996</v>
      </c>
      <c r="D6" s="12">
        <v>2650.08</v>
      </c>
      <c r="E6" s="3">
        <v>1466.6</v>
      </c>
      <c r="F6" s="7">
        <f t="shared" si="0"/>
        <v>0.55341725532814101</v>
      </c>
      <c r="G6" s="7">
        <f t="shared" si="1"/>
        <v>2.290317140055095</v>
      </c>
    </row>
    <row r="7" spans="2:7" x14ac:dyDescent="0.25">
      <c r="B7" s="11">
        <v>38898</v>
      </c>
      <c r="C7" s="12">
        <v>668.57100000000003</v>
      </c>
      <c r="D7" s="12">
        <v>2866.15</v>
      </c>
      <c r="E7" s="3">
        <v>1535</v>
      </c>
      <c r="F7" s="7">
        <f t="shared" si="0"/>
        <v>0.53556164192383504</v>
      </c>
      <c r="G7" s="7">
        <f t="shared" si="1"/>
        <v>2.2959416426976342</v>
      </c>
    </row>
    <row r="8" spans="2:7" x14ac:dyDescent="0.25">
      <c r="B8" s="11">
        <v>39262</v>
      </c>
      <c r="C8" s="12">
        <v>673.05100000000004</v>
      </c>
      <c r="D8" s="12">
        <v>3110.78</v>
      </c>
      <c r="E8" s="3">
        <v>1528.1</v>
      </c>
      <c r="F8" s="7">
        <f t="shared" si="0"/>
        <v>0.49122728061772281</v>
      </c>
      <c r="G8" s="7">
        <f t="shared" si="1"/>
        <v>2.270407443120952</v>
      </c>
    </row>
    <row r="9" spans="2:7" x14ac:dyDescent="0.25">
      <c r="B9" s="11">
        <v>39629</v>
      </c>
      <c r="C9" s="12">
        <v>676.56600000000003</v>
      </c>
      <c r="D9" s="12">
        <v>3274.03</v>
      </c>
      <c r="E9" s="3">
        <v>1554.28</v>
      </c>
      <c r="F9" s="7">
        <f t="shared" si="0"/>
        <v>0.47472992000684167</v>
      </c>
      <c r="G9" s="7">
        <f t="shared" si="1"/>
        <v>2.2973072841378372</v>
      </c>
    </row>
    <row r="10" spans="2:7" x14ac:dyDescent="0.25">
      <c r="B10" s="11">
        <v>39994</v>
      </c>
      <c r="C10" s="12">
        <v>644.64800000000002</v>
      </c>
      <c r="D10" s="12">
        <v>3017.97</v>
      </c>
      <c r="E10" s="3">
        <v>1448.5</v>
      </c>
      <c r="F10" s="7">
        <f t="shared" si="0"/>
        <v>0.47995838262143098</v>
      </c>
      <c r="G10" s="7">
        <f t="shared" si="1"/>
        <v>2.2469626835110015</v>
      </c>
    </row>
    <row r="11" spans="2:7" x14ac:dyDescent="0.25">
      <c r="B11" s="11">
        <v>40359</v>
      </c>
      <c r="C11" s="12">
        <v>668.19500000000005</v>
      </c>
      <c r="D11" s="12">
        <v>3153.89</v>
      </c>
      <c r="E11" s="3">
        <v>1489.8</v>
      </c>
      <c r="F11" s="7">
        <f t="shared" si="0"/>
        <v>0.47236904267428476</v>
      </c>
      <c r="G11" s="7">
        <f t="shared" si="1"/>
        <v>2.2295886679786587</v>
      </c>
    </row>
    <row r="12" spans="2:7" x14ac:dyDescent="0.25">
      <c r="B12" s="11">
        <v>40724</v>
      </c>
      <c r="C12" s="12">
        <v>691.73800000000006</v>
      </c>
      <c r="D12" s="12">
        <v>3284.38</v>
      </c>
      <c r="E12" s="3">
        <v>1555.75</v>
      </c>
      <c r="F12" s="7">
        <f t="shared" si="0"/>
        <v>0.47368148630791806</v>
      </c>
      <c r="G12" s="7">
        <f t="shared" si="1"/>
        <v>2.2490451587161613</v>
      </c>
    </row>
    <row r="13" spans="2:7" x14ac:dyDescent="0.25">
      <c r="B13" s="11">
        <v>41089</v>
      </c>
      <c r="C13" s="12">
        <v>694.69799999999998</v>
      </c>
      <c r="D13" s="12">
        <v>3404.45</v>
      </c>
      <c r="E13" s="3">
        <v>1570.99</v>
      </c>
      <c r="F13" s="7">
        <f t="shared" si="0"/>
        <v>0.46145192321814099</v>
      </c>
      <c r="G13" s="7">
        <f t="shared" si="1"/>
        <v>2.2613999176620632</v>
      </c>
    </row>
    <row r="14" spans="2:7" x14ac:dyDescent="0.25">
      <c r="B14" s="11">
        <v>41453</v>
      </c>
      <c r="C14" s="12">
        <v>683.93899999999996</v>
      </c>
      <c r="D14" s="12">
        <v>3465.23</v>
      </c>
      <c r="E14" s="3">
        <v>1524.35</v>
      </c>
      <c r="F14" s="7">
        <f t="shared" si="0"/>
        <v>0.43989865030604025</v>
      </c>
      <c r="G14" s="7">
        <f t="shared" si="1"/>
        <v>2.2287806368696623</v>
      </c>
    </row>
    <row r="15" spans="2:7" x14ac:dyDescent="0.25">
      <c r="B15" s="11">
        <v>41820</v>
      </c>
      <c r="C15" s="12">
        <v>689.61500000000001</v>
      </c>
      <c r="D15" s="12">
        <v>3490.82</v>
      </c>
      <c r="E15" s="3">
        <v>1533.32</v>
      </c>
      <c r="F15" s="7">
        <f t="shared" si="0"/>
        <v>0.43924350152686187</v>
      </c>
      <c r="G15" s="7">
        <f t="shared" si="1"/>
        <v>2.2234435155847825</v>
      </c>
    </row>
    <row r="16" spans="2:7" x14ac:dyDescent="0.25">
      <c r="B16" s="11">
        <v>42185</v>
      </c>
      <c r="C16" s="12">
        <v>676.779</v>
      </c>
      <c r="D16" s="12">
        <v>3392.1</v>
      </c>
      <c r="E16" s="3">
        <v>1495.49</v>
      </c>
      <c r="F16" s="7">
        <f t="shared" si="0"/>
        <v>0.44087438459951062</v>
      </c>
      <c r="G16" s="7">
        <f t="shared" si="1"/>
        <v>2.2097169090648499</v>
      </c>
    </row>
    <row r="17" spans="2:7" x14ac:dyDescent="0.25">
      <c r="B17" s="11">
        <v>42551</v>
      </c>
      <c r="C17" s="12">
        <v>689.553</v>
      </c>
      <c r="D17" s="12">
        <v>3388.59</v>
      </c>
      <c r="E17" s="3">
        <v>1510.5</v>
      </c>
      <c r="F17" s="7">
        <f t="shared" si="0"/>
        <v>0.44576062610112166</v>
      </c>
      <c r="G17" s="7">
        <f t="shared" si="1"/>
        <v>2.1905495299128566</v>
      </c>
    </row>
    <row r="18" spans="2:7" x14ac:dyDescent="0.25">
      <c r="B18" s="11">
        <v>42916</v>
      </c>
      <c r="C18" s="12">
        <v>698.25099999999998</v>
      </c>
      <c r="D18" s="12">
        <v>3440.97</v>
      </c>
      <c r="E18" s="3">
        <v>1525.34</v>
      </c>
      <c r="F18" s="7">
        <f t="shared" si="0"/>
        <v>0.44328779384882749</v>
      </c>
      <c r="G18" s="7">
        <f t="shared" si="1"/>
        <v>2.1845153103969777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2"/>
  <sheetViews>
    <sheetView workbookViewId="0">
      <selection activeCell="I78" sqref="I78"/>
    </sheetView>
  </sheetViews>
  <sheetFormatPr defaultRowHeight="15" x14ac:dyDescent="0.25"/>
  <cols>
    <col min="1" max="6" width="20.140625" customWidth="1"/>
    <col min="7" max="7" width="10.5703125" bestFit="1" customWidth="1"/>
    <col min="8" max="8" width="19" customWidth="1"/>
    <col min="9" max="9" width="10.5703125" bestFit="1" customWidth="1"/>
    <col min="10" max="10" width="21.42578125" customWidth="1"/>
    <col min="11" max="11" width="13.28515625" customWidth="1"/>
    <col min="15" max="15" width="21.42578125" customWidth="1"/>
    <col min="16" max="16" width="11.42578125" customWidth="1"/>
    <col min="20" max="20" width="12.5703125" customWidth="1"/>
  </cols>
  <sheetData>
    <row r="3" spans="1:8" x14ac:dyDescent="0.25">
      <c r="A3" s="1"/>
      <c r="B3" s="1"/>
      <c r="C3" s="1"/>
      <c r="D3" s="1"/>
      <c r="E3" s="1"/>
      <c r="F3" s="1"/>
    </row>
    <row r="4" spans="1:8" ht="17.25" customHeight="1" x14ac:dyDescent="0.25">
      <c r="A4" s="14" t="s">
        <v>0</v>
      </c>
      <c r="B4" s="15">
        <v>37802</v>
      </c>
      <c r="C4" s="15">
        <v>42916</v>
      </c>
      <c r="D4" s="14" t="s">
        <v>13</v>
      </c>
      <c r="E4" s="13" t="s">
        <v>17</v>
      </c>
      <c r="F4" s="13"/>
      <c r="G4" s="13"/>
      <c r="H4" s="13" t="s">
        <v>18</v>
      </c>
    </row>
    <row r="5" spans="1:8" x14ac:dyDescent="0.25">
      <c r="A5" s="14"/>
      <c r="B5" s="15"/>
      <c r="C5" s="15"/>
      <c r="D5" s="14"/>
      <c r="E5" s="3" t="s">
        <v>14</v>
      </c>
      <c r="F5" s="3" t="s">
        <v>15</v>
      </c>
      <c r="G5" s="3" t="s">
        <v>16</v>
      </c>
      <c r="H5" s="13"/>
    </row>
    <row r="6" spans="1:8" x14ac:dyDescent="0.25">
      <c r="A6" s="3" t="s">
        <v>12</v>
      </c>
      <c r="B6" s="4">
        <v>0.2731400816544271</v>
      </c>
      <c r="C6" s="4">
        <v>0.20292272237188932</v>
      </c>
      <c r="D6" s="4">
        <f>C6-B6</f>
        <v>-7.0217359282537778E-2</v>
      </c>
      <c r="E6" s="4">
        <f>B6</f>
        <v>0.2731400816544271</v>
      </c>
      <c r="F6" s="4">
        <f>C6</f>
        <v>0.20292272237188932</v>
      </c>
      <c r="G6" s="4">
        <f>C6</f>
        <v>0.20292272237188932</v>
      </c>
      <c r="H6" s="4">
        <f>F8-E8</f>
        <v>-0.16536545062229707</v>
      </c>
    </row>
    <row r="7" spans="1:8" x14ac:dyDescent="0.25">
      <c r="A7" s="5" t="s">
        <v>10</v>
      </c>
      <c r="B7" s="6">
        <v>2.3550508351774706</v>
      </c>
      <c r="C7" s="6">
        <v>2.1845153103969777</v>
      </c>
      <c r="D7" s="4">
        <f t="shared" ref="D7:D8" si="0">C7-B7</f>
        <v>-0.17053552478049294</v>
      </c>
      <c r="E7" s="4">
        <f>B7</f>
        <v>2.3550508351774706</v>
      </c>
      <c r="F7" s="4">
        <f>B7</f>
        <v>2.3550508351774706</v>
      </c>
      <c r="G7" s="4">
        <f>C7</f>
        <v>2.1845153103969777</v>
      </c>
      <c r="H7" s="4">
        <f>G8-F8</f>
        <v>-3.4605532949576412E-2</v>
      </c>
    </row>
    <row r="8" spans="1:8" x14ac:dyDescent="0.25">
      <c r="A8" s="5" t="s">
        <v>11</v>
      </c>
      <c r="B8" s="4">
        <f>B6*B7</f>
        <v>0.64325877742070103</v>
      </c>
      <c r="C8" s="4">
        <f>C6*C7</f>
        <v>0.44328779384882755</v>
      </c>
      <c r="D8" s="4">
        <f t="shared" si="0"/>
        <v>-0.19997098357187348</v>
      </c>
      <c r="E8" s="4">
        <f>E6*E7</f>
        <v>0.64325877742070103</v>
      </c>
      <c r="F8" s="4">
        <f t="shared" ref="F8:G8" si="1">F6*F7</f>
        <v>0.47789332679840396</v>
      </c>
      <c r="G8" s="4">
        <f t="shared" si="1"/>
        <v>0.44328779384882755</v>
      </c>
      <c r="H8" s="4">
        <f>H7+H6</f>
        <v>-0.19997098357187348</v>
      </c>
    </row>
    <row r="9" spans="1:8" x14ac:dyDescent="0.25">
      <c r="A9" s="8"/>
      <c r="B9" s="9"/>
      <c r="C9" s="9"/>
      <c r="D9" s="9"/>
      <c r="E9" s="9"/>
      <c r="F9" s="9"/>
      <c r="G9" s="9"/>
      <c r="H9" s="9"/>
    </row>
    <row r="10" spans="1:8" x14ac:dyDescent="0.25">
      <c r="A10" s="8"/>
      <c r="B10" s="9"/>
      <c r="C10" s="9"/>
      <c r="D10" s="9"/>
      <c r="E10" s="9"/>
      <c r="F10" s="9"/>
      <c r="G10" s="9"/>
      <c r="H10" s="9"/>
    </row>
    <row r="13" spans="1:8" ht="15" customHeight="1" x14ac:dyDescent="0.25">
      <c r="A13" s="14" t="s">
        <v>0</v>
      </c>
      <c r="B13" s="15">
        <v>42551</v>
      </c>
      <c r="C13" s="15">
        <v>42916</v>
      </c>
      <c r="D13" s="16" t="s">
        <v>21</v>
      </c>
      <c r="E13" s="13" t="s">
        <v>17</v>
      </c>
      <c r="F13" s="13"/>
      <c r="G13" s="13"/>
      <c r="H13" s="13" t="s">
        <v>18</v>
      </c>
    </row>
    <row r="14" spans="1:8" x14ac:dyDescent="0.25">
      <c r="A14" s="14"/>
      <c r="B14" s="15"/>
      <c r="C14" s="15"/>
      <c r="D14" s="16"/>
      <c r="E14" s="3" t="s">
        <v>14</v>
      </c>
      <c r="F14" s="3" t="s">
        <v>15</v>
      </c>
      <c r="G14" s="3" t="s">
        <v>16</v>
      </c>
      <c r="H14" s="13"/>
    </row>
    <row r="15" spans="1:8" x14ac:dyDescent="0.25">
      <c r="A15" s="3" t="s">
        <v>12</v>
      </c>
      <c r="B15" s="4">
        <v>0.20349260311811107</v>
      </c>
      <c r="C15" s="4">
        <v>0.20292272237188932</v>
      </c>
      <c r="D15" s="4">
        <f>C15-B15</f>
        <v>-5.6988074622174589E-4</v>
      </c>
      <c r="E15" s="4">
        <f>B15</f>
        <v>0.20349260311811107</v>
      </c>
      <c r="F15" s="4">
        <f>C15</f>
        <v>0.20292272237188932</v>
      </c>
      <c r="G15" s="4">
        <f>C15</f>
        <v>0.20292272237188932</v>
      </c>
      <c r="H15" s="4">
        <f>F17-E17</f>
        <v>-1.2483520007424698E-3</v>
      </c>
    </row>
    <row r="16" spans="1:8" x14ac:dyDescent="0.25">
      <c r="A16" s="5" t="s">
        <v>10</v>
      </c>
      <c r="B16" s="6">
        <v>2.1905495299128566</v>
      </c>
      <c r="C16" s="6">
        <v>2.1845153103969777</v>
      </c>
      <c r="D16" s="4">
        <f t="shared" ref="D16:D17" si="2">C16-B16</f>
        <v>-6.0342195158789025E-3</v>
      </c>
      <c r="E16" s="4">
        <f>B16</f>
        <v>2.1905495299128566</v>
      </c>
      <c r="F16" s="4">
        <f>B16</f>
        <v>2.1905495299128566</v>
      </c>
      <c r="G16" s="4">
        <f>C16</f>
        <v>2.1845153103969777</v>
      </c>
      <c r="H16" s="4">
        <f>G17-F17</f>
        <v>-1.2244802515516962E-3</v>
      </c>
    </row>
    <row r="17" spans="1:8" x14ac:dyDescent="0.25">
      <c r="A17" s="5" t="s">
        <v>11</v>
      </c>
      <c r="B17" s="4">
        <f>B15*B16</f>
        <v>0.44576062610112172</v>
      </c>
      <c r="C17" s="4">
        <f>C15*C16</f>
        <v>0.44328779384882755</v>
      </c>
      <c r="D17" s="4">
        <f t="shared" si="2"/>
        <v>-2.4728322522941659E-3</v>
      </c>
      <c r="E17" s="4">
        <f>E15*E16</f>
        <v>0.44576062610112172</v>
      </c>
      <c r="F17" s="4">
        <f t="shared" ref="F17:G17" si="3">F15*F16</f>
        <v>0.44451227410037925</v>
      </c>
      <c r="G17" s="4">
        <f t="shared" si="3"/>
        <v>0.44328779384882755</v>
      </c>
      <c r="H17" s="4">
        <f>H16+H15</f>
        <v>-2.4728322522941659E-3</v>
      </c>
    </row>
    <row r="18" spans="1:8" x14ac:dyDescent="0.25">
      <c r="A18" s="14" t="s">
        <v>0</v>
      </c>
      <c r="B18" s="15">
        <v>42185</v>
      </c>
      <c r="C18" s="15">
        <v>42551</v>
      </c>
      <c r="D18" s="16" t="s">
        <v>22</v>
      </c>
      <c r="E18" s="17" t="s">
        <v>17</v>
      </c>
      <c r="F18" s="17"/>
      <c r="G18" s="17"/>
      <c r="H18" s="13" t="s">
        <v>18</v>
      </c>
    </row>
    <row r="19" spans="1:8" x14ac:dyDescent="0.25">
      <c r="A19" s="14"/>
      <c r="B19" s="15"/>
      <c r="C19" s="15"/>
      <c r="D19" s="16"/>
      <c r="E19" s="3" t="s">
        <v>14</v>
      </c>
      <c r="F19" s="3" t="s">
        <v>15</v>
      </c>
      <c r="G19" s="3" t="s">
        <v>16</v>
      </c>
      <c r="H19" s="13"/>
    </row>
    <row r="20" spans="1:8" x14ac:dyDescent="0.25">
      <c r="A20" s="3" t="s">
        <v>12</v>
      </c>
      <c r="B20" s="4">
        <v>0.19951622888476164</v>
      </c>
      <c r="C20" s="4">
        <v>0.20349260311811107</v>
      </c>
      <c r="D20" s="7">
        <f>B15-C25</f>
        <v>3.9763742333494279E-3</v>
      </c>
      <c r="E20" s="7">
        <f>C25</f>
        <v>0.19951622888476164</v>
      </c>
      <c r="F20" s="7">
        <f>B15</f>
        <v>0.20349260311811107</v>
      </c>
      <c r="G20" s="7">
        <f>B15</f>
        <v>0.20349260311811107</v>
      </c>
      <c r="H20" s="7">
        <f>F22-E22</f>
        <v>8.7866613802020099E-3</v>
      </c>
    </row>
    <row r="21" spans="1:8" x14ac:dyDescent="0.25">
      <c r="A21" s="5" t="s">
        <v>10</v>
      </c>
      <c r="B21" s="6">
        <v>2.2097169090648499</v>
      </c>
      <c r="C21" s="6">
        <v>2.1905495299128566</v>
      </c>
      <c r="D21" s="7">
        <f>B16-C26</f>
        <v>-1.9167379151993291E-2</v>
      </c>
      <c r="E21" s="7">
        <f>C26</f>
        <v>2.2097169090648499</v>
      </c>
      <c r="F21" s="7">
        <f>C26</f>
        <v>2.2097169090648499</v>
      </c>
      <c r="G21" s="7">
        <f>B16</f>
        <v>2.1905495299128566</v>
      </c>
      <c r="H21" s="7">
        <f>G22-F22</f>
        <v>-3.9004198785909105E-3</v>
      </c>
    </row>
    <row r="22" spans="1:8" x14ac:dyDescent="0.25">
      <c r="A22" s="5" t="s">
        <v>11</v>
      </c>
      <c r="B22" s="4">
        <f t="shared" ref="B22" si="4">B20*B21</f>
        <v>0.44087438459951062</v>
      </c>
      <c r="C22" s="4">
        <f>C20*C21</f>
        <v>0.44576062610112172</v>
      </c>
      <c r="D22" s="7">
        <f>B17-C27</f>
        <v>4.8862415016110994E-3</v>
      </c>
      <c r="E22" s="7">
        <f>E20*E21</f>
        <v>0.44087438459951062</v>
      </c>
      <c r="F22" s="7">
        <f t="shared" ref="F22:G22" si="5">F20*F21</f>
        <v>0.44966104597971263</v>
      </c>
      <c r="G22" s="7">
        <f t="shared" si="5"/>
        <v>0.44576062610112172</v>
      </c>
      <c r="H22" s="7">
        <f>H20+H21</f>
        <v>4.8862415016110994E-3</v>
      </c>
    </row>
    <row r="23" spans="1:8" x14ac:dyDescent="0.25">
      <c r="A23" s="14" t="s">
        <v>0</v>
      </c>
      <c r="B23" s="15">
        <v>41820</v>
      </c>
      <c r="C23" s="15">
        <v>42185</v>
      </c>
      <c r="D23" s="16" t="s">
        <v>23</v>
      </c>
      <c r="E23" s="17" t="s">
        <v>17</v>
      </c>
      <c r="F23" s="17"/>
      <c r="G23" s="17"/>
      <c r="H23" s="13" t="s">
        <v>18</v>
      </c>
    </row>
    <row r="24" spans="1:8" x14ac:dyDescent="0.25">
      <c r="A24" s="14"/>
      <c r="B24" s="15"/>
      <c r="C24" s="15"/>
      <c r="D24" s="16"/>
      <c r="E24" s="3" t="s">
        <v>14</v>
      </c>
      <c r="F24" s="3" t="s">
        <v>15</v>
      </c>
      <c r="G24" s="3" t="s">
        <v>16</v>
      </c>
      <c r="H24" s="13"/>
    </row>
    <row r="25" spans="1:8" x14ac:dyDescent="0.25">
      <c r="A25" s="3" t="s">
        <v>12</v>
      </c>
      <c r="B25" s="4">
        <v>0.19755100520794541</v>
      </c>
      <c r="C25" s="4">
        <v>0.19951622888476164</v>
      </c>
      <c r="D25" s="7">
        <f>C25-B25</f>
        <v>1.9652236768162301E-3</v>
      </c>
      <c r="E25" s="7">
        <f>B25</f>
        <v>0.19755100520794541</v>
      </c>
      <c r="F25" s="7">
        <f>C25</f>
        <v>0.19951622888476164</v>
      </c>
      <c r="G25" s="7">
        <f>C25</f>
        <v>0.19951622888476164</v>
      </c>
      <c r="H25" s="7">
        <f>F27-E27</f>
        <v>4.3695638408907667E-3</v>
      </c>
    </row>
    <row r="26" spans="1:8" x14ac:dyDescent="0.25">
      <c r="A26" s="5" t="s">
        <v>10</v>
      </c>
      <c r="B26" s="6">
        <v>2.2234435155847825</v>
      </c>
      <c r="C26" s="6">
        <v>2.2097169090648499</v>
      </c>
      <c r="D26" s="7">
        <f>C26-B26</f>
        <v>-1.3726606519932627E-2</v>
      </c>
      <c r="E26" s="7">
        <f>B26</f>
        <v>2.2234435155847825</v>
      </c>
      <c r="F26" s="7">
        <f>B26</f>
        <v>2.2234435155847825</v>
      </c>
      <c r="G26" s="7">
        <f>C26</f>
        <v>2.2097169090648499</v>
      </c>
      <c r="H26" s="7">
        <f>G27-F27</f>
        <v>-2.7386807682419634E-3</v>
      </c>
    </row>
    <row r="27" spans="1:8" x14ac:dyDescent="0.25">
      <c r="A27" s="5" t="s">
        <v>11</v>
      </c>
      <c r="B27" s="4">
        <f>B25*B26</f>
        <v>0.43924350152686181</v>
      </c>
      <c r="C27" s="4">
        <f>C25*C26</f>
        <v>0.44087438459951062</v>
      </c>
      <c r="D27" s="7">
        <f>C27-B27</f>
        <v>1.6308830726488033E-3</v>
      </c>
      <c r="E27" s="7">
        <f>E25*E26</f>
        <v>0.43924350152686181</v>
      </c>
      <c r="F27" s="7">
        <f t="shared" ref="F27" si="6">F25*F26</f>
        <v>0.44361306536775258</v>
      </c>
      <c r="G27" s="7">
        <f t="shared" ref="G27" si="7">G25*G26</f>
        <v>0.44087438459951062</v>
      </c>
      <c r="H27" s="7">
        <f>H25+H26</f>
        <v>1.6308830726488033E-3</v>
      </c>
    </row>
    <row r="28" spans="1:8" x14ac:dyDescent="0.25">
      <c r="A28" s="14" t="s">
        <v>0</v>
      </c>
      <c r="B28" s="15">
        <v>41455</v>
      </c>
      <c r="C28" s="15">
        <v>41820</v>
      </c>
      <c r="D28" s="16" t="s">
        <v>24</v>
      </c>
      <c r="E28" s="17" t="s">
        <v>17</v>
      </c>
      <c r="F28" s="17"/>
      <c r="G28" s="17"/>
      <c r="H28" s="13" t="s">
        <v>18</v>
      </c>
    </row>
    <row r="29" spans="1:8" x14ac:dyDescent="0.25">
      <c r="A29" s="14"/>
      <c r="B29" s="15"/>
      <c r="C29" s="15"/>
      <c r="D29" s="16"/>
      <c r="E29" s="3" t="s">
        <v>14</v>
      </c>
      <c r="F29" s="3" t="s">
        <v>15</v>
      </c>
      <c r="G29" s="3" t="s">
        <v>16</v>
      </c>
      <c r="H29" s="13"/>
    </row>
    <row r="30" spans="1:8" x14ac:dyDescent="0.25">
      <c r="A30" s="3" t="s">
        <v>12</v>
      </c>
      <c r="B30" s="4">
        <v>0.19737189162046961</v>
      </c>
      <c r="C30" s="4">
        <v>0.19951622888476164</v>
      </c>
      <c r="D30" s="7">
        <f>C30-B30</f>
        <v>2.1443372642920289E-3</v>
      </c>
      <c r="E30" s="7">
        <f>B30</f>
        <v>0.19737189162046961</v>
      </c>
      <c r="F30" s="7">
        <f>C30</f>
        <v>0.19951622888476164</v>
      </c>
      <c r="G30" s="7">
        <f>C30</f>
        <v>0.19951622888476164</v>
      </c>
      <c r="H30" s="7">
        <f>F32-E32</f>
        <v>4.7792573735720989E-3</v>
      </c>
    </row>
    <row r="31" spans="1:8" x14ac:dyDescent="0.25">
      <c r="A31" s="5" t="s">
        <v>10</v>
      </c>
      <c r="B31" s="6">
        <v>2.2287806368696623</v>
      </c>
      <c r="C31" s="6">
        <v>2.2097169090648499</v>
      </c>
      <c r="D31" s="7">
        <f>C31-B31</f>
        <v>-1.9063727804812469E-2</v>
      </c>
      <c r="E31" s="7">
        <f>B31</f>
        <v>2.2287806368696623</v>
      </c>
      <c r="F31" s="7">
        <f>B31</f>
        <v>2.2287806368696623</v>
      </c>
      <c r="G31" s="7">
        <f>C31</f>
        <v>2.2097169090648499</v>
      </c>
      <c r="H31" s="7">
        <f>G32-F32</f>
        <v>-3.8035230801017339E-3</v>
      </c>
    </row>
    <row r="32" spans="1:8" x14ac:dyDescent="0.25">
      <c r="A32" s="5" t="s">
        <v>11</v>
      </c>
      <c r="B32" s="4">
        <f>B30*B31</f>
        <v>0.43989865030604025</v>
      </c>
      <c r="C32" s="4">
        <f>C30*C31</f>
        <v>0.44087438459951062</v>
      </c>
      <c r="D32" s="7">
        <f>C32-B32</f>
        <v>9.75734293470365E-4</v>
      </c>
      <c r="E32" s="7">
        <f>E30*E31</f>
        <v>0.43989865030604025</v>
      </c>
      <c r="F32" s="7">
        <f t="shared" ref="F32" si="8">F30*F31</f>
        <v>0.44467790767961235</v>
      </c>
      <c r="G32" s="7">
        <f t="shared" ref="G32" si="9">G30*G31</f>
        <v>0.44087438459951062</v>
      </c>
      <c r="H32" s="7">
        <f>H30+H31</f>
        <v>9.75734293470365E-4</v>
      </c>
    </row>
    <row r="33" spans="1:8" x14ac:dyDescent="0.25">
      <c r="A33" s="14" t="s">
        <v>0</v>
      </c>
      <c r="B33" s="15">
        <v>41090</v>
      </c>
      <c r="C33" s="15">
        <v>41455</v>
      </c>
      <c r="D33" s="16" t="s">
        <v>25</v>
      </c>
      <c r="E33" s="17" t="s">
        <v>17</v>
      </c>
      <c r="F33" s="17"/>
      <c r="G33" s="17"/>
      <c r="H33" s="13" t="s">
        <v>18</v>
      </c>
    </row>
    <row r="34" spans="1:8" x14ac:dyDescent="0.25">
      <c r="A34" s="14"/>
      <c r="B34" s="15"/>
      <c r="C34" s="15"/>
      <c r="D34" s="16"/>
      <c r="E34" s="3" t="s">
        <v>14</v>
      </c>
      <c r="F34" s="3" t="s">
        <v>15</v>
      </c>
      <c r="G34" s="3" t="s">
        <v>16</v>
      </c>
      <c r="H34" s="13"/>
    </row>
    <row r="35" spans="1:8" x14ac:dyDescent="0.25">
      <c r="A35" s="3" t="s">
        <v>12</v>
      </c>
      <c r="B35" s="4">
        <v>0.20405586805504561</v>
      </c>
      <c r="C35" s="4">
        <v>0.19737189162046961</v>
      </c>
      <c r="D35" s="7">
        <f>C35-B35</f>
        <v>-6.6839764345759944E-3</v>
      </c>
      <c r="E35" s="7">
        <f>B35</f>
        <v>0.20405586805504561</v>
      </c>
      <c r="F35" s="7">
        <f>C35</f>
        <v>0.19737189162046961</v>
      </c>
      <c r="G35" s="7">
        <f>C35</f>
        <v>0.19737189162046961</v>
      </c>
      <c r="H35" s="7">
        <f>F37-E37</f>
        <v>-1.5115143758805349E-2</v>
      </c>
    </row>
    <row r="36" spans="1:8" x14ac:dyDescent="0.25">
      <c r="A36" s="5" t="s">
        <v>10</v>
      </c>
      <c r="B36" s="6">
        <v>2.2613999176620632</v>
      </c>
      <c r="C36" s="6">
        <v>2.2287806368696623</v>
      </c>
      <c r="D36" s="7">
        <f>C36-B36</f>
        <v>-3.261928079240084E-2</v>
      </c>
      <c r="E36" s="7">
        <f>B36</f>
        <v>2.2613999176620632</v>
      </c>
      <c r="F36" s="7">
        <f>B36</f>
        <v>2.2613999176620632</v>
      </c>
      <c r="G36" s="7">
        <f>C36</f>
        <v>2.2287806368696623</v>
      </c>
      <c r="H36" s="7">
        <f>G37-F37</f>
        <v>-6.438129153295391E-3</v>
      </c>
    </row>
    <row r="37" spans="1:8" x14ac:dyDescent="0.25">
      <c r="A37" s="5" t="s">
        <v>11</v>
      </c>
      <c r="B37" s="4">
        <f>B35*B36</f>
        <v>0.46145192321814099</v>
      </c>
      <c r="C37" s="4">
        <f>C35*C36</f>
        <v>0.43989865030604025</v>
      </c>
      <c r="D37" s="7">
        <f>C37-B37</f>
        <v>-2.155327291210074E-2</v>
      </c>
      <c r="E37" s="7">
        <f>E35*E36</f>
        <v>0.46145192321814099</v>
      </c>
      <c r="F37" s="7">
        <f t="shared" ref="F37" si="10">F35*F36</f>
        <v>0.44633677945933564</v>
      </c>
      <c r="G37" s="7">
        <f t="shared" ref="G37" si="11">G35*G36</f>
        <v>0.43989865030604025</v>
      </c>
      <c r="H37" s="7">
        <f>H35+H36</f>
        <v>-2.155327291210074E-2</v>
      </c>
    </row>
    <row r="38" spans="1:8" ht="15" customHeight="1" x14ac:dyDescent="0.25">
      <c r="A38" s="14" t="s">
        <v>0</v>
      </c>
      <c r="B38" s="15">
        <v>40724</v>
      </c>
      <c r="C38" s="15">
        <v>41090</v>
      </c>
      <c r="D38" s="16" t="s">
        <v>26</v>
      </c>
      <c r="E38" s="17" t="s">
        <v>17</v>
      </c>
      <c r="F38" s="17"/>
      <c r="G38" s="17"/>
      <c r="H38" s="13" t="s">
        <v>18</v>
      </c>
    </row>
    <row r="39" spans="1:8" x14ac:dyDescent="0.25">
      <c r="A39" s="14"/>
      <c r="B39" s="15"/>
      <c r="C39" s="15"/>
      <c r="D39" s="16"/>
      <c r="E39" s="3" t="s">
        <v>14</v>
      </c>
      <c r="F39" s="3" t="s">
        <v>15</v>
      </c>
      <c r="G39" s="3" t="s">
        <v>16</v>
      </c>
      <c r="H39" s="13"/>
    </row>
    <row r="40" spans="1:8" x14ac:dyDescent="0.25">
      <c r="A40" s="3" t="s">
        <v>12</v>
      </c>
      <c r="B40" s="4">
        <v>0.2106144843166747</v>
      </c>
      <c r="C40" s="4">
        <v>0.20405586805504561</v>
      </c>
      <c r="D40" s="7">
        <f>C40-B40</f>
        <v>-6.5586162616290966E-3</v>
      </c>
      <c r="E40" s="7">
        <f>B40</f>
        <v>0.2106144843166747</v>
      </c>
      <c r="F40" s="7">
        <f>C40</f>
        <v>0.20405586805504561</v>
      </c>
      <c r="G40" s="7">
        <f>C40</f>
        <v>0.20405586805504561</v>
      </c>
      <c r="H40" s="7">
        <f>F42-E42</f>
        <v>-1.4750624151094016E-2</v>
      </c>
    </row>
    <row r="41" spans="1:8" x14ac:dyDescent="0.25">
      <c r="A41" s="5" t="s">
        <v>10</v>
      </c>
      <c r="B41" s="4">
        <v>2.2490451587161613</v>
      </c>
      <c r="C41" s="6">
        <v>2.2613999176620632</v>
      </c>
      <c r="D41" s="7">
        <f>C41-B41</f>
        <v>1.2354758945901878E-2</v>
      </c>
      <c r="E41" s="7">
        <f>B41</f>
        <v>2.2490451587161613</v>
      </c>
      <c r="F41" s="7">
        <f>B41</f>
        <v>2.2490451587161613</v>
      </c>
      <c r="G41" s="7">
        <f>C41</f>
        <v>2.2613999176620632</v>
      </c>
      <c r="H41" s="7">
        <f>G42-F42</f>
        <v>2.5210610613168871E-3</v>
      </c>
    </row>
    <row r="42" spans="1:8" x14ac:dyDescent="0.25">
      <c r="A42" s="5" t="s">
        <v>11</v>
      </c>
      <c r="B42" s="4">
        <f>B40*B41</f>
        <v>0.47368148630791812</v>
      </c>
      <c r="C42" s="4">
        <f>C40*C41</f>
        <v>0.46145192321814099</v>
      </c>
      <c r="D42" s="7">
        <f>C42-B42</f>
        <v>-1.2229563089777129E-2</v>
      </c>
      <c r="E42" s="7">
        <f>E40*E41</f>
        <v>0.47368148630791812</v>
      </c>
      <c r="F42" s="7">
        <f t="shared" ref="F42:G42" si="12">F40*F41</f>
        <v>0.4589308621568241</v>
      </c>
      <c r="G42" s="7">
        <f t="shared" si="12"/>
        <v>0.46145192321814099</v>
      </c>
      <c r="H42" s="7">
        <f>H40+H41</f>
        <v>-1.2229563089777129E-2</v>
      </c>
    </row>
    <row r="43" spans="1:8" x14ac:dyDescent="0.25">
      <c r="A43" s="14" t="s">
        <v>0</v>
      </c>
      <c r="B43" s="15">
        <v>40359</v>
      </c>
      <c r="C43" s="15">
        <v>40724</v>
      </c>
      <c r="D43" s="16" t="s">
        <v>27</v>
      </c>
      <c r="E43" s="17" t="s">
        <v>17</v>
      </c>
      <c r="F43" s="17"/>
      <c r="G43" s="17"/>
      <c r="H43" s="13" t="s">
        <v>18</v>
      </c>
    </row>
    <row r="44" spans="1:8" x14ac:dyDescent="0.25">
      <c r="A44" s="14"/>
      <c r="B44" s="15"/>
      <c r="C44" s="15"/>
      <c r="D44" s="16"/>
      <c r="E44" s="3" t="s">
        <v>14</v>
      </c>
      <c r="F44" s="3" t="s">
        <v>15</v>
      </c>
      <c r="G44" s="3" t="s">
        <v>16</v>
      </c>
      <c r="H44" s="13"/>
    </row>
    <row r="45" spans="1:8" x14ac:dyDescent="0.25">
      <c r="A45" s="3" t="s">
        <v>12</v>
      </c>
      <c r="B45" s="4">
        <v>0.21186376189404199</v>
      </c>
      <c r="C45" s="4">
        <v>0.2106144843166747</v>
      </c>
      <c r="D45" s="7">
        <f>C45-B45</f>
        <v>-1.249277577367286E-3</v>
      </c>
      <c r="E45" s="7">
        <f>B45</f>
        <v>0.21186376189404199</v>
      </c>
      <c r="F45" s="7">
        <f>C45</f>
        <v>0.2106144843166747</v>
      </c>
      <c r="G45" s="7">
        <f>C45</f>
        <v>0.2106144843166747</v>
      </c>
      <c r="H45" s="7">
        <f>F47-E47</f>
        <v>-2.7853751296579299E-3</v>
      </c>
    </row>
    <row r="46" spans="1:8" x14ac:dyDescent="0.25">
      <c r="A46" s="5" t="s">
        <v>10</v>
      </c>
      <c r="B46" s="4">
        <v>2.2295886679786587</v>
      </c>
      <c r="C46" s="4">
        <v>2.2490451587161613</v>
      </c>
      <c r="D46" s="7">
        <f>C46-B46</f>
        <v>1.9456490737502552E-2</v>
      </c>
      <c r="E46" s="7">
        <f>B46</f>
        <v>2.2295886679786587</v>
      </c>
      <c r="F46" s="7">
        <f>B46</f>
        <v>2.2295886679786587</v>
      </c>
      <c r="G46" s="7">
        <f>C46</f>
        <v>2.2490451587161613</v>
      </c>
      <c r="H46" s="7">
        <f>G47-F47</f>
        <v>4.0978187632912388E-3</v>
      </c>
    </row>
    <row r="47" spans="1:8" x14ac:dyDescent="0.25">
      <c r="A47" s="5" t="s">
        <v>11</v>
      </c>
      <c r="B47" s="4">
        <f>B45*B46</f>
        <v>0.47236904267428481</v>
      </c>
      <c r="C47" s="4">
        <f>C45*C46</f>
        <v>0.47368148630791812</v>
      </c>
      <c r="D47" s="7">
        <f>C47-B47</f>
        <v>1.312443633633309E-3</v>
      </c>
      <c r="E47" s="7">
        <f>E45*E46</f>
        <v>0.47236904267428481</v>
      </c>
      <c r="F47" s="7">
        <f t="shared" ref="F47:G47" si="13">F45*F46</f>
        <v>0.46958366754462688</v>
      </c>
      <c r="G47" s="7">
        <f t="shared" si="13"/>
        <v>0.47368148630791812</v>
      </c>
      <c r="H47" s="7">
        <f>H45+H46</f>
        <v>1.312443633633309E-3</v>
      </c>
    </row>
    <row r="48" spans="1:8" x14ac:dyDescent="0.25">
      <c r="A48" s="14" t="s">
        <v>0</v>
      </c>
      <c r="B48" s="15">
        <v>39994</v>
      </c>
      <c r="C48" s="15">
        <v>40359</v>
      </c>
      <c r="D48" s="16" t="s">
        <v>28</v>
      </c>
      <c r="E48" s="17" t="s">
        <v>17</v>
      </c>
      <c r="F48" s="17"/>
      <c r="G48" s="17"/>
      <c r="H48" s="13" t="s">
        <v>18</v>
      </c>
    </row>
    <row r="49" spans="1:8" x14ac:dyDescent="0.25">
      <c r="A49" s="14"/>
      <c r="B49" s="15"/>
      <c r="C49" s="15"/>
      <c r="D49" s="16"/>
      <c r="E49" s="3" t="s">
        <v>14</v>
      </c>
      <c r="F49" s="3" t="s">
        <v>15</v>
      </c>
      <c r="G49" s="3" t="s">
        <v>16</v>
      </c>
      <c r="H49" s="13"/>
    </row>
    <row r="50" spans="1:8" x14ac:dyDescent="0.25">
      <c r="A50" s="3" t="s">
        <v>12</v>
      </c>
      <c r="B50" s="4">
        <v>0.21360318359692113</v>
      </c>
      <c r="C50" s="4">
        <v>0.21186376189404199</v>
      </c>
      <c r="D50" s="7">
        <f>C50-B50</f>
        <v>-1.7394217028791348E-3</v>
      </c>
      <c r="E50" s="7">
        <f>B50</f>
        <v>0.21360318359692113</v>
      </c>
      <c r="F50" s="7">
        <f>C50</f>
        <v>0.21186376189404199</v>
      </c>
      <c r="G50" s="7">
        <f>C50</f>
        <v>0.21186376189404199</v>
      </c>
      <c r="H50" s="7">
        <f>F52-E52</f>
        <v>-3.9084156572585793E-3</v>
      </c>
    </row>
    <row r="51" spans="1:8" x14ac:dyDescent="0.25">
      <c r="A51" s="5" t="s">
        <v>10</v>
      </c>
      <c r="B51" s="4">
        <v>2.2469626835110015</v>
      </c>
      <c r="C51" s="4">
        <v>2.2295886679786587</v>
      </c>
      <c r="D51" s="7">
        <f>C51-B51</f>
        <v>-1.7374015532342746E-2</v>
      </c>
      <c r="E51" s="7">
        <f>B51</f>
        <v>2.2469626835110015</v>
      </c>
      <c r="F51" s="7">
        <f>B51</f>
        <v>2.2469626835110015</v>
      </c>
      <c r="G51" s="7">
        <f>C51</f>
        <v>2.2295886679786587</v>
      </c>
      <c r="H51" s="7">
        <f>G52-F52</f>
        <v>-3.6809242898876438E-3</v>
      </c>
    </row>
    <row r="52" spans="1:8" x14ac:dyDescent="0.25">
      <c r="A52" s="5" t="s">
        <v>11</v>
      </c>
      <c r="B52" s="4">
        <f>B50*B51</f>
        <v>0.47995838262143103</v>
      </c>
      <c r="C52" s="4">
        <f>C50*C51</f>
        <v>0.47236904267428481</v>
      </c>
      <c r="D52" s="7">
        <f>C52-B52</f>
        <v>-7.5893399471462231E-3</v>
      </c>
      <c r="E52" s="7">
        <f>E50*E51</f>
        <v>0.47995838262143103</v>
      </c>
      <c r="F52" s="7">
        <f t="shared" ref="F52:G52" si="14">F50*F51</f>
        <v>0.47604996696417246</v>
      </c>
      <c r="G52" s="7">
        <f t="shared" si="14"/>
        <v>0.47236904267428481</v>
      </c>
      <c r="H52" s="7">
        <f>H50+H51</f>
        <v>-7.5893399471462231E-3</v>
      </c>
    </row>
    <row r="53" spans="1:8" x14ac:dyDescent="0.25">
      <c r="A53" s="14" t="s">
        <v>0</v>
      </c>
      <c r="B53" s="15">
        <v>39629</v>
      </c>
      <c r="C53" s="15">
        <v>39994</v>
      </c>
      <c r="D53" s="16" t="s">
        <v>29</v>
      </c>
      <c r="E53" s="17" t="s">
        <v>17</v>
      </c>
      <c r="F53" s="17"/>
      <c r="G53" s="17"/>
      <c r="H53" s="13" t="s">
        <v>18</v>
      </c>
    </row>
    <row r="54" spans="1:8" x14ac:dyDescent="0.25">
      <c r="A54" s="14"/>
      <c r="B54" s="15"/>
      <c r="C54" s="15"/>
      <c r="D54" s="16"/>
      <c r="E54" s="3" t="s">
        <v>14</v>
      </c>
      <c r="F54" s="3" t="s">
        <v>15</v>
      </c>
      <c r="G54" s="3" t="s">
        <v>16</v>
      </c>
      <c r="H54" s="13"/>
    </row>
    <row r="55" spans="1:8" x14ac:dyDescent="0.25">
      <c r="A55" s="3" t="s">
        <v>12</v>
      </c>
      <c r="B55" s="4">
        <v>0.20664624331481385</v>
      </c>
      <c r="C55" s="4">
        <v>0.21360318359692113</v>
      </c>
      <c r="D55" s="7">
        <f>C55-B55</f>
        <v>6.9569402821072768E-3</v>
      </c>
      <c r="E55" s="7">
        <f>B55</f>
        <v>0.20664624331481385</v>
      </c>
      <c r="F55" s="7">
        <f>C55</f>
        <v>0.21360318359692113</v>
      </c>
      <c r="G55" s="7">
        <f>C55</f>
        <v>0.21360318359692113</v>
      </c>
      <c r="H55" s="7">
        <f>F57-E57</f>
        <v>1.5982229585396968E-2</v>
      </c>
    </row>
    <row r="56" spans="1:8" x14ac:dyDescent="0.25">
      <c r="A56" s="5" t="s">
        <v>10</v>
      </c>
      <c r="B56" s="4">
        <v>2.2973072841378372</v>
      </c>
      <c r="C56" s="4">
        <v>2.2469626835110015</v>
      </c>
      <c r="D56" s="7">
        <f>C56-B56</f>
        <v>-5.0344600626835767E-2</v>
      </c>
      <c r="E56" s="7">
        <f>B56</f>
        <v>2.2973072841378372</v>
      </c>
      <c r="F56" s="7">
        <f>B56</f>
        <v>2.2973072841378372</v>
      </c>
      <c r="G56" s="7">
        <f>C56</f>
        <v>2.2469626835110015</v>
      </c>
      <c r="H56" s="7">
        <f>G57-F57</f>
        <v>-1.0753766970807654E-2</v>
      </c>
    </row>
    <row r="57" spans="1:8" x14ac:dyDescent="0.25">
      <c r="A57" s="5" t="s">
        <v>11</v>
      </c>
      <c r="B57" s="4">
        <f>B55*B56</f>
        <v>0.47472992000684172</v>
      </c>
      <c r="C57" s="4">
        <f>C55*C56</f>
        <v>0.47995838262143103</v>
      </c>
      <c r="D57" s="7">
        <f>C57-B57</f>
        <v>5.2284626145893132E-3</v>
      </c>
      <c r="E57" s="7">
        <f>E55*E56</f>
        <v>0.47472992000684172</v>
      </c>
      <c r="F57" s="7">
        <f t="shared" ref="F57:G57" si="15">F55*F56</f>
        <v>0.49071214959223869</v>
      </c>
      <c r="G57" s="7">
        <f t="shared" si="15"/>
        <v>0.47995838262143103</v>
      </c>
      <c r="H57" s="7">
        <f>H55+H56</f>
        <v>5.2284626145893132E-3</v>
      </c>
    </row>
    <row r="58" spans="1:8" x14ac:dyDescent="0.25">
      <c r="A58" s="14" t="s">
        <v>0</v>
      </c>
      <c r="B58" s="15">
        <v>39263</v>
      </c>
      <c r="C58" s="15">
        <v>39629</v>
      </c>
      <c r="D58" s="16" t="s">
        <v>30</v>
      </c>
      <c r="E58" s="17" t="s">
        <v>17</v>
      </c>
      <c r="F58" s="17"/>
      <c r="G58" s="17"/>
      <c r="H58" s="13" t="s">
        <v>18</v>
      </c>
    </row>
    <row r="59" spans="1:8" x14ac:dyDescent="0.25">
      <c r="A59" s="14"/>
      <c r="B59" s="15"/>
      <c r="C59" s="15"/>
      <c r="D59" s="16"/>
      <c r="E59" s="3" t="s">
        <v>14</v>
      </c>
      <c r="F59" s="3" t="s">
        <v>15</v>
      </c>
      <c r="G59" s="3" t="s">
        <v>16</v>
      </c>
      <c r="H59" s="13"/>
    </row>
    <row r="60" spans="1:8" x14ac:dyDescent="0.25">
      <c r="A60" s="3" t="s">
        <v>12</v>
      </c>
      <c r="B60" s="4">
        <v>0.2163608484045802</v>
      </c>
      <c r="C60" s="4">
        <v>0.20664624331481385</v>
      </c>
      <c r="D60" s="7">
        <f>C60-B60</f>
        <v>-9.7146050897663483E-3</v>
      </c>
      <c r="E60" s="7">
        <f>B60</f>
        <v>0.2163608484045802</v>
      </c>
      <c r="F60" s="7">
        <f>C60</f>
        <v>0.20664624331481385</v>
      </c>
      <c r="G60" s="7">
        <f>C60</f>
        <v>0.20664624331481385</v>
      </c>
      <c r="H60" s="7">
        <f>F62-E62</f>
        <v>-2.2056111702786152E-2</v>
      </c>
    </row>
    <row r="61" spans="1:8" x14ac:dyDescent="0.25">
      <c r="A61" s="5" t="s">
        <v>10</v>
      </c>
      <c r="B61" s="4">
        <v>2.270407443120952</v>
      </c>
      <c r="C61" s="4">
        <v>2.2973072841378372</v>
      </c>
      <c r="D61" s="7">
        <f>C61-B61</f>
        <v>2.6899841016885251E-2</v>
      </c>
      <c r="E61" s="7">
        <f>B61</f>
        <v>2.270407443120952</v>
      </c>
      <c r="F61" s="7">
        <f>B61</f>
        <v>2.270407443120952</v>
      </c>
      <c r="G61" s="7">
        <f>C61</f>
        <v>2.2973072841378372</v>
      </c>
      <c r="H61" s="7">
        <f>G62-F62</f>
        <v>5.5587510919050676E-3</v>
      </c>
    </row>
    <row r="62" spans="1:8" x14ac:dyDescent="0.25">
      <c r="A62" s="5" t="s">
        <v>11</v>
      </c>
      <c r="B62" s="4">
        <f>B60*B61</f>
        <v>0.49122728061772281</v>
      </c>
      <c r="C62" s="4">
        <f>C60*C61</f>
        <v>0.47472992000684172</v>
      </c>
      <c r="D62" s="7">
        <f>C62-B62</f>
        <v>-1.6497360610881084E-2</v>
      </c>
      <c r="E62" s="7">
        <f>E60*E61</f>
        <v>0.49122728061772281</v>
      </c>
      <c r="F62" s="7">
        <f t="shared" ref="F62:G62" si="16">F60*F61</f>
        <v>0.46917116891493665</v>
      </c>
      <c r="G62" s="7">
        <f t="shared" si="16"/>
        <v>0.47472992000684172</v>
      </c>
      <c r="H62" s="7">
        <f>H60+H61</f>
        <v>-1.6497360610881084E-2</v>
      </c>
    </row>
    <row r="63" spans="1:8" x14ac:dyDescent="0.25">
      <c r="A63" s="14" t="s">
        <v>0</v>
      </c>
      <c r="B63" s="15">
        <v>38898</v>
      </c>
      <c r="C63" s="15">
        <v>39263</v>
      </c>
      <c r="D63" s="16" t="s">
        <v>31</v>
      </c>
      <c r="E63" s="17" t="s">
        <v>17</v>
      </c>
      <c r="F63" s="17"/>
      <c r="G63" s="17"/>
      <c r="H63" s="13" t="s">
        <v>18</v>
      </c>
    </row>
    <row r="64" spans="1:8" x14ac:dyDescent="0.25">
      <c r="A64" s="14"/>
      <c r="B64" s="15"/>
      <c r="C64" s="15"/>
      <c r="D64" s="16"/>
      <c r="E64" s="3" t="s">
        <v>14</v>
      </c>
      <c r="F64" s="3" t="s">
        <v>15</v>
      </c>
      <c r="G64" s="3" t="s">
        <v>16</v>
      </c>
      <c r="H64" s="13"/>
    </row>
    <row r="65" spans="1:8" x14ac:dyDescent="0.25">
      <c r="A65" s="3" t="s">
        <v>12</v>
      </c>
      <c r="B65" s="4">
        <v>0.23326448371508818</v>
      </c>
      <c r="C65" s="4">
        <v>0.2163608484045802</v>
      </c>
      <c r="D65" s="7">
        <f>C65-B65</f>
        <v>-1.6903635310507981E-2</v>
      </c>
      <c r="E65" s="7">
        <f>B65</f>
        <v>0.23326448371508818</v>
      </c>
      <c r="F65" s="7">
        <f>C65</f>
        <v>0.2163608484045802</v>
      </c>
      <c r="G65" s="7">
        <f>C65</f>
        <v>0.2163608484045802</v>
      </c>
      <c r="H65" s="7">
        <f>F67-E67</f>
        <v>-3.8809760222369483E-2</v>
      </c>
    </row>
    <row r="66" spans="1:8" x14ac:dyDescent="0.25">
      <c r="A66" s="5" t="s">
        <v>10</v>
      </c>
      <c r="B66" s="4">
        <v>2.2959416426976342</v>
      </c>
      <c r="C66" s="4">
        <v>2.270407443120952</v>
      </c>
      <c r="D66" s="7">
        <f>C66-B66</f>
        <v>-2.5534199576682237E-2</v>
      </c>
      <c r="E66" s="7">
        <f>B66</f>
        <v>2.2959416426976342</v>
      </c>
      <c r="F66" s="7">
        <f>B66</f>
        <v>2.2959416426976342</v>
      </c>
      <c r="G66" s="7">
        <f>C66</f>
        <v>2.270407443120952</v>
      </c>
      <c r="H66" s="7">
        <f>G67-F67</f>
        <v>-5.5246010837428638E-3</v>
      </c>
    </row>
    <row r="67" spans="1:8" x14ac:dyDescent="0.25">
      <c r="A67" s="5" t="s">
        <v>11</v>
      </c>
      <c r="B67" s="4">
        <f>B65*B66</f>
        <v>0.53556164192383515</v>
      </c>
      <c r="C67" s="4">
        <f>C65*C66</f>
        <v>0.49122728061772281</v>
      </c>
      <c r="D67" s="7">
        <f>C67-B67</f>
        <v>-4.4334361306112346E-2</v>
      </c>
      <c r="E67" s="7">
        <f>E65*E66</f>
        <v>0.53556164192383515</v>
      </c>
      <c r="F67" s="7">
        <f t="shared" ref="F67:G67" si="17">F65*F66</f>
        <v>0.49675188170146567</v>
      </c>
      <c r="G67" s="7">
        <f t="shared" si="17"/>
        <v>0.49122728061772281</v>
      </c>
      <c r="H67" s="7">
        <f>H65+H66</f>
        <v>-4.4334361306112346E-2</v>
      </c>
    </row>
    <row r="68" spans="1:8" x14ac:dyDescent="0.25">
      <c r="A68" s="14" t="s">
        <v>0</v>
      </c>
      <c r="B68" s="15">
        <v>38533</v>
      </c>
      <c r="C68" s="15">
        <v>38898</v>
      </c>
      <c r="D68" s="16" t="s">
        <v>32</v>
      </c>
      <c r="E68" s="17" t="s">
        <v>17</v>
      </c>
      <c r="F68" s="17"/>
      <c r="G68" s="17"/>
      <c r="H68" s="13" t="s">
        <v>18</v>
      </c>
    </row>
    <row r="69" spans="1:8" x14ac:dyDescent="0.25">
      <c r="A69" s="14"/>
      <c r="B69" s="15"/>
      <c r="C69" s="15"/>
      <c r="D69" s="16"/>
      <c r="E69" s="3" t="s">
        <v>14</v>
      </c>
      <c r="F69" s="3" t="s">
        <v>15</v>
      </c>
      <c r="G69" s="3" t="s">
        <v>16</v>
      </c>
      <c r="H69" s="13"/>
    </row>
    <row r="70" spans="1:8" x14ac:dyDescent="0.25">
      <c r="A70" s="3" t="s">
        <v>12</v>
      </c>
      <c r="B70" s="4">
        <v>0.24163346012195858</v>
      </c>
      <c r="C70" s="4">
        <v>0.23326448371508818</v>
      </c>
      <c r="D70" s="7">
        <f>C70-B70</f>
        <v>-8.3689764068703987E-3</v>
      </c>
      <c r="E70" s="7">
        <f>B70</f>
        <v>0.24163346012195858</v>
      </c>
      <c r="F70" s="7">
        <f>C70</f>
        <v>0.23326448371508818</v>
      </c>
      <c r="G70" s="7">
        <f>C70</f>
        <v>0.23326448371508818</v>
      </c>
      <c r="H70" s="7">
        <f>F72-E72</f>
        <v>-1.9167610109371958E-2</v>
      </c>
    </row>
    <row r="71" spans="1:8" x14ac:dyDescent="0.25">
      <c r="A71" s="5" t="s">
        <v>10</v>
      </c>
      <c r="B71" s="4">
        <v>2.290317140055095</v>
      </c>
      <c r="C71" s="4">
        <v>2.2959416426976342</v>
      </c>
      <c r="D71" s="7">
        <f>C71-B71</f>
        <v>5.6245026425392197E-3</v>
      </c>
      <c r="E71" s="7">
        <f>B71</f>
        <v>2.290317140055095</v>
      </c>
      <c r="F71" s="7">
        <f>B71</f>
        <v>2.290317140055095</v>
      </c>
      <c r="G71" s="7">
        <f>C71</f>
        <v>2.2959416426976342</v>
      </c>
      <c r="H71" s="7">
        <f>G72-F72</f>
        <v>1.3119967050660986E-3</v>
      </c>
    </row>
    <row r="72" spans="1:8" x14ac:dyDescent="0.25">
      <c r="A72" s="5" t="s">
        <v>11</v>
      </c>
      <c r="B72" s="4">
        <f>B70*B71</f>
        <v>0.55341725532814101</v>
      </c>
      <c r="C72" s="4">
        <f>C70*C71</f>
        <v>0.53556164192383515</v>
      </c>
      <c r="D72" s="7">
        <f>C72-B72</f>
        <v>-1.7855613404305859E-2</v>
      </c>
      <c r="E72" s="7">
        <f>E70*E71</f>
        <v>0.55341725532814101</v>
      </c>
      <c r="F72" s="7">
        <f t="shared" ref="F72:G72" si="18">F70*F71</f>
        <v>0.53424964521876905</v>
      </c>
      <c r="G72" s="7">
        <f t="shared" si="18"/>
        <v>0.53556164192383515</v>
      </c>
      <c r="H72" s="7">
        <f>H70+H71</f>
        <v>-1.7855613404305859E-2</v>
      </c>
    </row>
    <row r="73" spans="1:8" x14ac:dyDescent="0.25">
      <c r="A73" s="14" t="s">
        <v>0</v>
      </c>
      <c r="B73" s="15">
        <v>38168</v>
      </c>
      <c r="C73" s="15">
        <v>38533</v>
      </c>
      <c r="D73" s="16" t="s">
        <v>33</v>
      </c>
      <c r="E73" s="17" t="s">
        <v>17</v>
      </c>
      <c r="F73" s="17"/>
      <c r="G73" s="17"/>
      <c r="H73" s="13" t="s">
        <v>18</v>
      </c>
    </row>
    <row r="74" spans="1:8" x14ac:dyDescent="0.25">
      <c r="A74" s="14"/>
      <c r="B74" s="15"/>
      <c r="C74" s="15"/>
      <c r="D74" s="16"/>
      <c r="E74" s="3" t="s">
        <v>14</v>
      </c>
      <c r="F74" s="3" t="s">
        <v>15</v>
      </c>
      <c r="G74" s="3" t="s">
        <v>16</v>
      </c>
      <c r="H74" s="13"/>
    </row>
    <row r="75" spans="1:8" x14ac:dyDescent="0.25">
      <c r="A75" s="3" t="s">
        <v>12</v>
      </c>
      <c r="B75" s="4">
        <v>0.25713844165331984</v>
      </c>
      <c r="C75" s="4">
        <v>0.24163346012195858</v>
      </c>
      <c r="D75" s="7">
        <f>C75-B75</f>
        <v>-1.5504981531361262E-2</v>
      </c>
      <c r="E75" s="7">
        <f>B75</f>
        <v>0.25713844165331984</v>
      </c>
      <c r="F75" s="7">
        <f>C75</f>
        <v>0.24163346012195858</v>
      </c>
      <c r="G75" s="7">
        <f>C75</f>
        <v>0.24163346012195858</v>
      </c>
      <c r="H75" s="7">
        <f>F77-E77</f>
        <v>-3.6071493318182268E-2</v>
      </c>
    </row>
    <row r="76" spans="1:8" x14ac:dyDescent="0.25">
      <c r="A76" s="5" t="s">
        <v>10</v>
      </c>
      <c r="B76" s="4">
        <v>2.3264454230546479</v>
      </c>
      <c r="C76" s="4">
        <v>2.290317140055095</v>
      </c>
      <c r="D76" s="7">
        <f>C76-B76</f>
        <v>-3.6128282999552841E-2</v>
      </c>
      <c r="E76" s="7">
        <f>B76</f>
        <v>2.3264454230546479</v>
      </c>
      <c r="F76" s="7">
        <f>B76</f>
        <v>2.3264454230546479</v>
      </c>
      <c r="G76" s="7">
        <f>C76</f>
        <v>2.290317140055095</v>
      </c>
      <c r="H76" s="7">
        <f>G77-F77</f>
        <v>-8.7298020294472867E-3</v>
      </c>
    </row>
    <row r="77" spans="1:8" x14ac:dyDescent="0.25">
      <c r="A77" s="5" t="s">
        <v>11</v>
      </c>
      <c r="B77" s="4">
        <f>B75*B76</f>
        <v>0.59821855067577057</v>
      </c>
      <c r="C77" s="4">
        <f>C75*C76</f>
        <v>0.55341725532814101</v>
      </c>
      <c r="D77" s="7">
        <f>C77-B77</f>
        <v>-4.4801295347629555E-2</v>
      </c>
      <c r="E77" s="7">
        <f>E75*E76</f>
        <v>0.59821855067577057</v>
      </c>
      <c r="F77" s="7">
        <f t="shared" ref="F77:G77" si="19">F75*F76</f>
        <v>0.5621470573575883</v>
      </c>
      <c r="G77" s="7">
        <f t="shared" si="19"/>
        <v>0.55341725532814101</v>
      </c>
      <c r="H77" s="7">
        <f>H75+H76</f>
        <v>-4.4801295347629555E-2</v>
      </c>
    </row>
    <row r="78" spans="1:8" x14ac:dyDescent="0.25">
      <c r="A78" s="14" t="s">
        <v>0</v>
      </c>
      <c r="B78" s="15">
        <v>37802</v>
      </c>
      <c r="C78" s="15">
        <v>38168</v>
      </c>
      <c r="D78" s="16" t="s">
        <v>34</v>
      </c>
      <c r="E78" s="17" t="s">
        <v>17</v>
      </c>
      <c r="F78" s="17"/>
      <c r="G78" s="17"/>
      <c r="H78" s="13" t="s">
        <v>18</v>
      </c>
    </row>
    <row r="79" spans="1:8" x14ac:dyDescent="0.25">
      <c r="A79" s="14"/>
      <c r="B79" s="15"/>
      <c r="C79" s="15"/>
      <c r="D79" s="16"/>
      <c r="E79" s="3" t="s">
        <v>14</v>
      </c>
      <c r="F79" s="3" t="s">
        <v>15</v>
      </c>
      <c r="G79" s="3" t="s">
        <v>16</v>
      </c>
      <c r="H79" s="13"/>
    </row>
    <row r="80" spans="1:8" x14ac:dyDescent="0.25">
      <c r="A80" s="3" t="s">
        <v>12</v>
      </c>
      <c r="B80" s="4">
        <v>0.2731400816544271</v>
      </c>
      <c r="C80" s="4">
        <v>0.25713844165331984</v>
      </c>
      <c r="D80" s="7">
        <f>C80-B80</f>
        <v>-1.6001640001107265E-2</v>
      </c>
      <c r="E80" s="7">
        <f>B80</f>
        <v>0.2731400816544271</v>
      </c>
      <c r="F80" s="7">
        <f>C80</f>
        <v>0.25713844165331984</v>
      </c>
      <c r="G80" s="7">
        <f>C80</f>
        <v>0.25713844165331984</v>
      </c>
      <c r="H80" s="7">
        <f>F82-E82</f>
        <v>-3.7684675648816834E-2</v>
      </c>
    </row>
    <row r="81" spans="1:8" x14ac:dyDescent="0.25">
      <c r="A81" s="5" t="s">
        <v>10</v>
      </c>
      <c r="B81" s="4">
        <v>2.3550508351774706</v>
      </c>
      <c r="C81" s="4">
        <v>2.3264454230546479</v>
      </c>
      <c r="D81" s="7">
        <f>C81-B81</f>
        <v>-2.8605412122822749E-2</v>
      </c>
      <c r="E81" s="7">
        <f>B81</f>
        <v>2.3550508351774706</v>
      </c>
      <c r="F81" s="7">
        <f>B81</f>
        <v>2.3550508351774706</v>
      </c>
      <c r="G81" s="7">
        <f>C81</f>
        <v>2.3264454230546479</v>
      </c>
      <c r="H81" s="7">
        <f>G82-F82</f>
        <v>-7.3555510961136328E-3</v>
      </c>
    </row>
    <row r="82" spans="1:8" x14ac:dyDescent="0.25">
      <c r="A82" s="5" t="s">
        <v>11</v>
      </c>
      <c r="B82" s="4">
        <f>B80*B81</f>
        <v>0.64325877742070103</v>
      </c>
      <c r="C82" s="4">
        <f>C80*C81</f>
        <v>0.59821855067577057</v>
      </c>
      <c r="D82" s="7">
        <f>C82-B82</f>
        <v>-4.5040226744930467E-2</v>
      </c>
      <c r="E82" s="7">
        <f>E80*E81</f>
        <v>0.64325877742070103</v>
      </c>
      <c r="F82" s="7">
        <f t="shared" ref="F82:G82" si="20">F80*F81</f>
        <v>0.6055741017718842</v>
      </c>
      <c r="G82" s="7">
        <f t="shared" si="20"/>
        <v>0.59821855067577057</v>
      </c>
      <c r="H82" s="7">
        <f>H80+H81</f>
        <v>-4.5040226744930467E-2</v>
      </c>
    </row>
  </sheetData>
  <mergeCells count="90">
    <mergeCell ref="H28:H29"/>
    <mergeCell ref="A33:A34"/>
    <mergeCell ref="B33:B34"/>
    <mergeCell ref="C33:C34"/>
    <mergeCell ref="D33:D34"/>
    <mergeCell ref="E33:G33"/>
    <mergeCell ref="H33:H34"/>
    <mergeCell ref="C28:C29"/>
    <mergeCell ref="A28:A29"/>
    <mergeCell ref="B28:B29"/>
    <mergeCell ref="D28:D29"/>
    <mergeCell ref="E28:G28"/>
    <mergeCell ref="H23:H24"/>
    <mergeCell ref="C18:C19"/>
    <mergeCell ref="B18:B19"/>
    <mergeCell ref="A18:A19"/>
    <mergeCell ref="A23:A24"/>
    <mergeCell ref="D18:D19"/>
    <mergeCell ref="E18:G18"/>
    <mergeCell ref="H18:H19"/>
    <mergeCell ref="D23:D24"/>
    <mergeCell ref="E23:G23"/>
    <mergeCell ref="C23:C24"/>
    <mergeCell ref="B23:B24"/>
    <mergeCell ref="H4:H5"/>
    <mergeCell ref="A13:A14"/>
    <mergeCell ref="B13:B14"/>
    <mergeCell ref="C13:C14"/>
    <mergeCell ref="D13:D14"/>
    <mergeCell ref="E13:G13"/>
    <mergeCell ref="H13:H14"/>
    <mergeCell ref="E4:G4"/>
    <mergeCell ref="A4:A5"/>
    <mergeCell ref="B4:B5"/>
    <mergeCell ref="C4:C5"/>
    <mergeCell ref="D4:D5"/>
    <mergeCell ref="H38:H39"/>
    <mergeCell ref="B38:B39"/>
    <mergeCell ref="A43:A44"/>
    <mergeCell ref="B43:B44"/>
    <mergeCell ref="C43:C44"/>
    <mergeCell ref="D43:D44"/>
    <mergeCell ref="E43:G43"/>
    <mergeCell ref="H43:H44"/>
    <mergeCell ref="A38:A39"/>
    <mergeCell ref="C38:C39"/>
    <mergeCell ref="D38:D39"/>
    <mergeCell ref="E38:G38"/>
    <mergeCell ref="H48:H49"/>
    <mergeCell ref="A53:A54"/>
    <mergeCell ref="B53:B54"/>
    <mergeCell ref="C53:C54"/>
    <mergeCell ref="D53:D54"/>
    <mergeCell ref="E53:G53"/>
    <mergeCell ref="H53:H54"/>
    <mergeCell ref="A48:A49"/>
    <mergeCell ref="B48:B49"/>
    <mergeCell ref="C48:C49"/>
    <mergeCell ref="D48:D49"/>
    <mergeCell ref="E48:G48"/>
    <mergeCell ref="H58:H59"/>
    <mergeCell ref="A63:A64"/>
    <mergeCell ref="B63:B64"/>
    <mergeCell ref="C63:C64"/>
    <mergeCell ref="D63:D64"/>
    <mergeCell ref="E63:G63"/>
    <mergeCell ref="H63:H64"/>
    <mergeCell ref="A58:A59"/>
    <mergeCell ref="B58:B59"/>
    <mergeCell ref="C58:C59"/>
    <mergeCell ref="D58:D59"/>
    <mergeCell ref="E58:G58"/>
    <mergeCell ref="H68:H69"/>
    <mergeCell ref="A73:A74"/>
    <mergeCell ref="B73:B74"/>
    <mergeCell ref="C73:C74"/>
    <mergeCell ref="D73:D74"/>
    <mergeCell ref="E73:G73"/>
    <mergeCell ref="H73:H74"/>
    <mergeCell ref="A68:A69"/>
    <mergeCell ref="B68:B69"/>
    <mergeCell ref="C68:C69"/>
    <mergeCell ref="D68:D69"/>
    <mergeCell ref="E68:G68"/>
    <mergeCell ref="H78:H79"/>
    <mergeCell ref="A78:A79"/>
    <mergeCell ref="B78:B79"/>
    <mergeCell ref="C78:C79"/>
    <mergeCell ref="D78:D79"/>
    <mergeCell ref="E78:G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Table 1</vt:lpstr>
      <vt:lpstr>Table 2</vt:lpstr>
      <vt:lpstr>Table 3 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 Student</dc:creator>
  <cp:lastModifiedBy>UKLibrary</cp:lastModifiedBy>
  <dcterms:created xsi:type="dcterms:W3CDTF">2019-03-05T17:13:38Z</dcterms:created>
  <dcterms:modified xsi:type="dcterms:W3CDTF">2019-03-21T11:27:33Z</dcterms:modified>
</cp:coreProperties>
</file>