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onel MBANDA\Documents\Materials for my Article\Article 1\Article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0" i="1"/>
  <c r="C9" i="1"/>
  <c r="C8" i="1"/>
  <c r="C7" i="1"/>
  <c r="C6" i="1"/>
  <c r="C5" i="1"/>
  <c r="C4" i="1"/>
  <c r="C3" i="1"/>
  <c r="C2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<sst xmlns="http://schemas.openxmlformats.org/spreadsheetml/2006/main" count="4" uniqueCount="4">
  <si>
    <t>Year</t>
  </si>
  <si>
    <t>lnELEC</t>
  </si>
  <si>
    <t>lnGDP</t>
  </si>
  <si>
    <t>lnCO2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</si>
</sst>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J5" sqref="J5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1971</v>
      </c>
      <c r="B2">
        <f>LN(152.1408)</f>
        <v>5.0248064078700407</v>
      </c>
      <c r="C2">
        <f>LN(184.2398)</f>
        <v>5.2162381699712412</v>
      </c>
      <c r="D2">
        <f>LN(0.120997)</f>
        <v>-2.111989527081187</v>
      </c>
    </row>
    <row r="3" spans="1:4" x14ac:dyDescent="0.25">
      <c r="A3">
        <v>1972</v>
      </c>
      <c r="B3">
        <f>LN(155.3403)</f>
        <v>5.045618194237222</v>
      </c>
      <c r="C3">
        <f>LN(208.1315)</f>
        <v>5.3381700914782551</v>
      </c>
      <c r="D3">
        <f>LN(0.125341)</f>
        <v>-2.0767172559184073</v>
      </c>
    </row>
    <row r="4" spans="1:4" x14ac:dyDescent="0.25">
      <c r="A4">
        <v>1973</v>
      </c>
      <c r="B4">
        <f>LN(152.8198)</f>
        <v>5.0292594494893406</v>
      </c>
      <c r="C4">
        <f>LN(249.0903)</f>
        <v>5.5178154813252815</v>
      </c>
      <c r="D4">
        <f>LN(0.127243)</f>
        <v>-2.0616566348877834</v>
      </c>
    </row>
    <row r="5" spans="1:4" x14ac:dyDescent="0.25">
      <c r="A5">
        <v>1974</v>
      </c>
      <c r="B5">
        <f>LN(169.4128)</f>
        <v>5.1323383401662142</v>
      </c>
      <c r="C5">
        <f>LN(310.9114)</f>
        <v>5.7395079841312855</v>
      </c>
      <c r="D5">
        <f>LN(0.134458)</f>
        <v>-2.0065033963639332</v>
      </c>
    </row>
    <row r="6" spans="1:4" x14ac:dyDescent="0.25">
      <c r="A6">
        <v>1975</v>
      </c>
      <c r="B6">
        <f>LN(174.7267)</f>
        <v>5.1632230388909068</v>
      </c>
      <c r="C6">
        <f>LN(369.1347)</f>
        <v>5.9111616180798059</v>
      </c>
      <c r="D6">
        <f>LN(0.155878)</f>
        <v>-1.8586816289762842</v>
      </c>
    </row>
    <row r="7" spans="1:4" x14ac:dyDescent="0.25">
      <c r="A7">
        <v>1976</v>
      </c>
      <c r="B7">
        <f>LN(165.8529)</f>
        <v>5.1111012509200195</v>
      </c>
      <c r="C7">
        <f>LN(401.1493)</f>
        <v>5.9943336772149687</v>
      </c>
      <c r="D7">
        <f>LN(0.142483)</f>
        <v>-1.9485325846356476</v>
      </c>
    </row>
    <row r="8" spans="1:4" x14ac:dyDescent="0.25">
      <c r="A8">
        <v>1977</v>
      </c>
      <c r="B8">
        <f>LN(154.9873)</f>
        <v>5.043343178078481</v>
      </c>
      <c r="C8">
        <f>LN(426.6103)</f>
        <v>6.0558709501433414</v>
      </c>
      <c r="D8">
        <f>LN(0.198431)</f>
        <v>-1.6173138463371244</v>
      </c>
    </row>
    <row r="9" spans="1:4" x14ac:dyDescent="0.25">
      <c r="A9">
        <v>1978</v>
      </c>
      <c r="B9">
        <f>LN(155.7397)</f>
        <v>5.048186023859583</v>
      </c>
      <c r="C9">
        <f>LN(542.9246)</f>
        <v>6.2969704520970318</v>
      </c>
      <c r="D9">
        <f>LN(0.246497)</f>
        <v>-1.4004054559588475</v>
      </c>
    </row>
    <row r="10" spans="1:4" x14ac:dyDescent="0.25">
      <c r="A10">
        <v>1979</v>
      </c>
      <c r="B10">
        <f>LN(155.0539)</f>
        <v>5.0437727984065166</v>
      </c>
      <c r="C10">
        <f>LN(694.7471)</f>
        <v>6.5435478944505334</v>
      </c>
      <c r="D10">
        <f>LN(0.218753)</f>
        <v>-1.5198120395527388</v>
      </c>
    </row>
    <row r="11" spans="1:4" x14ac:dyDescent="0.25">
      <c r="A11">
        <v>1980</v>
      </c>
      <c r="B11">
        <v>5.0509983032988641</v>
      </c>
      <c r="C11">
        <v>6.662033369091561</v>
      </c>
      <c r="D11">
        <f>LN(0.453144)</f>
        <v>-0.79154532321779636</v>
      </c>
    </row>
    <row r="12" spans="1:4" x14ac:dyDescent="0.25">
      <c r="A12">
        <v>1981</v>
      </c>
      <c r="B12">
        <v>5.2906309012164723</v>
      </c>
      <c r="C12">
        <v>6.7565333561560657</v>
      </c>
      <c r="D12">
        <f>LN(0.601465)</f>
        <v>-0.50838693312405703</v>
      </c>
    </row>
    <row r="13" spans="1:4" x14ac:dyDescent="0.25">
      <c r="A13">
        <v>1982</v>
      </c>
      <c r="B13">
        <v>5.399622721143051</v>
      </c>
      <c r="C13">
        <v>6.6840740831630194</v>
      </c>
      <c r="D13">
        <f>LN(0.692675)</f>
        <v>-0.36719436526459842</v>
      </c>
    </row>
    <row r="14" spans="1:4" x14ac:dyDescent="0.25">
      <c r="A14">
        <v>1983</v>
      </c>
      <c r="B14">
        <v>5.3653669510753836</v>
      </c>
      <c r="C14">
        <v>6.6612943533787208</v>
      </c>
      <c r="D14">
        <f>LN(0.697681)</f>
        <v>-0.35999330074256736</v>
      </c>
    </row>
    <row r="15" spans="1:4" x14ac:dyDescent="0.25">
      <c r="A15">
        <v>1984</v>
      </c>
      <c r="B15">
        <v>5.3229280245607118</v>
      </c>
      <c r="C15">
        <v>6.6856438198774821</v>
      </c>
      <c r="D15">
        <f>LN(0.621815)</f>
        <v>-0.47511265813606746</v>
      </c>
    </row>
    <row r="16" spans="1:4" x14ac:dyDescent="0.25">
      <c r="A16">
        <v>1985</v>
      </c>
      <c r="B16">
        <v>5.412443055591738</v>
      </c>
      <c r="C16">
        <v>6.6979803431868197</v>
      </c>
      <c r="D16">
        <f>LN(0.644369)</f>
        <v>-0.43948373560246923</v>
      </c>
    </row>
    <row r="17" spans="1:4" x14ac:dyDescent="0.25">
      <c r="A17">
        <v>1986</v>
      </c>
      <c r="B17">
        <v>5.3423457351524677</v>
      </c>
      <c r="C17">
        <v>6.9318503472247803</v>
      </c>
      <c r="D17">
        <f>LN(0.192399)</f>
        <v>-1.6481839382692356</v>
      </c>
    </row>
    <row r="18" spans="1:4" x14ac:dyDescent="0.25">
      <c r="A18">
        <v>1987</v>
      </c>
      <c r="B18">
        <v>5.3389639856909294</v>
      </c>
      <c r="C18">
        <v>7.0476599937735251</v>
      </c>
      <c r="D18">
        <f>LN(0.172443)</f>
        <v>-1.7576885318989335</v>
      </c>
    </row>
    <row r="19" spans="1:4" x14ac:dyDescent="0.25">
      <c r="A19">
        <v>1988</v>
      </c>
      <c r="B19">
        <v>5.3498309616675987</v>
      </c>
      <c r="C19">
        <v>7.032163166214092</v>
      </c>
      <c r="D19">
        <f>LN(0.199441)</f>
        <v>-1.6122368257400947</v>
      </c>
    </row>
    <row r="20" spans="1:4" x14ac:dyDescent="0.25">
      <c r="A20">
        <v>1989</v>
      </c>
      <c r="B20">
        <v>5.3533049536254209</v>
      </c>
      <c r="C20">
        <v>6.8871342188611635</v>
      </c>
      <c r="D20">
        <f>LN(0.67135)</f>
        <v>-0.39846466846341994</v>
      </c>
    </row>
    <row r="21" spans="1:4" x14ac:dyDescent="0.25">
      <c r="A21">
        <v>1990</v>
      </c>
      <c r="B21">
        <v>5.299152018129476</v>
      </c>
      <c r="C21">
        <v>6.8584475909203135</v>
      </c>
      <c r="D21">
        <f>LN(0.148055)</f>
        <v>-1.9101714526306126</v>
      </c>
    </row>
    <row r="22" spans="1:4" x14ac:dyDescent="0.25">
      <c r="A22">
        <v>1991</v>
      </c>
      <c r="B22">
        <v>5.2653839667516991</v>
      </c>
      <c r="C22">
        <v>6.9382650851867087</v>
      </c>
      <c r="D22">
        <f>LN(0.091517)</f>
        <v>-2.3912305316081959</v>
      </c>
    </row>
    <row r="23" spans="1:4" x14ac:dyDescent="0.25">
      <c r="A23">
        <v>1992</v>
      </c>
      <c r="B23">
        <v>5.2480004374659801</v>
      </c>
      <c r="C23">
        <v>6.8226285612696227</v>
      </c>
      <c r="D23">
        <f>LN(0.305265)</f>
        <v>-1.1865750271495157</v>
      </c>
    </row>
    <row r="24" spans="1:4" x14ac:dyDescent="0.25">
      <c r="A24">
        <v>1993</v>
      </c>
      <c r="B24">
        <v>5.2604685519114947</v>
      </c>
      <c r="C24">
        <v>7.1022502712577333</v>
      </c>
      <c r="D24">
        <f>LN(0.305514)</f>
        <v>-1.185759674906578</v>
      </c>
    </row>
    <row r="25" spans="1:4" x14ac:dyDescent="0.25">
      <c r="A25">
        <v>1994</v>
      </c>
      <c r="B25">
        <v>5.1287548657106532</v>
      </c>
      <c r="C25">
        <v>6.6952747995103854</v>
      </c>
      <c r="D25">
        <f>LN(0.291186)</f>
        <v>-1.2337930407384154</v>
      </c>
    </row>
    <row r="26" spans="1:4" x14ac:dyDescent="0.25">
      <c r="A26">
        <v>1995</v>
      </c>
      <c r="B26">
        <v>5.0859066368909014</v>
      </c>
      <c r="C26">
        <v>6.5742901763977777</v>
      </c>
      <c r="D26">
        <f>LN(0.314096)</f>
        <v>-1.1580566073164595</v>
      </c>
    </row>
    <row r="27" spans="1:4" x14ac:dyDescent="0.25">
      <c r="A27">
        <v>1996</v>
      </c>
      <c r="B27">
        <v>5.121161245888695</v>
      </c>
      <c r="C27">
        <v>6.634832812345139</v>
      </c>
      <c r="D27">
        <f>LN(0.323095)</f>
        <v>-1.1298088813565377</v>
      </c>
    </row>
    <row r="28" spans="1:4" x14ac:dyDescent="0.25">
      <c r="A28">
        <v>1997</v>
      </c>
      <c r="B28">
        <v>5.1796216645383906</v>
      </c>
      <c r="C28">
        <v>6.6395942255511962</v>
      </c>
      <c r="D28">
        <f>LN(0.227029)</f>
        <v>-1.482677516356528</v>
      </c>
    </row>
    <row r="29" spans="1:4" x14ac:dyDescent="0.25">
      <c r="A29">
        <v>1998</v>
      </c>
      <c r="B29">
        <v>5.1637528690258039</v>
      </c>
      <c r="C29">
        <v>6.5940477294038962</v>
      </c>
      <c r="D29">
        <f>LN(0.220925)</f>
        <v>-1.5099320015780688</v>
      </c>
    </row>
    <row r="30" spans="1:4" x14ac:dyDescent="0.25">
      <c r="A30">
        <v>1999</v>
      </c>
      <c r="B30">
        <v>5.193128502823841</v>
      </c>
      <c r="C30">
        <v>6.6227074671505077</v>
      </c>
      <c r="D30">
        <f>LN(0.206843)</f>
        <v>-1.5757952275948808</v>
      </c>
    </row>
    <row r="31" spans="1:4" x14ac:dyDescent="0.25">
      <c r="A31">
        <v>2000</v>
      </c>
      <c r="B31">
        <v>5.181852087269216</v>
      </c>
      <c r="C31">
        <v>6.4925317621025833</v>
      </c>
      <c r="D31">
        <f>LN(0.224713)</f>
        <v>-1.4929312465467168</v>
      </c>
    </row>
    <row r="32" spans="1:4" x14ac:dyDescent="0.25">
      <c r="A32">
        <v>2001</v>
      </c>
      <c r="B32">
        <v>5.1232482471375418</v>
      </c>
      <c r="C32">
        <v>6.4949292456145962</v>
      </c>
      <c r="D32">
        <f>LN(0.218308)</f>
        <v>-1.5218483692814091</v>
      </c>
    </row>
    <row r="33" spans="1:4" x14ac:dyDescent="0.25">
      <c r="A33">
        <v>2002</v>
      </c>
      <c r="B33">
        <v>5.0604630150555296</v>
      </c>
      <c r="C33">
        <v>6.5790980058301889</v>
      </c>
      <c r="D33">
        <f>LN(0.212475)</f>
        <v>-1.5489309445974471</v>
      </c>
    </row>
    <row r="34" spans="1:4" x14ac:dyDescent="0.25">
      <c r="A34">
        <v>2003</v>
      </c>
      <c r="B34">
        <v>5.1360301749028539</v>
      </c>
      <c r="C34">
        <v>6.7810692036217119</v>
      </c>
      <c r="D34">
        <f>LN(0.229828)</f>
        <v>-1.4704240759073104</v>
      </c>
    </row>
    <row r="35" spans="1:4" x14ac:dyDescent="0.25">
      <c r="A35">
        <v>2004</v>
      </c>
      <c r="B35">
        <v>5.2769164927360475</v>
      </c>
      <c r="C35">
        <v>6.9351982522022801</v>
      </c>
      <c r="D35">
        <f>LN(0.233308)</f>
        <v>-1.4553958099297177</v>
      </c>
    </row>
    <row r="36" spans="1:4" x14ac:dyDescent="0.25">
      <c r="A36">
        <v>2005</v>
      </c>
      <c r="B36">
        <v>5.2458296749415014</v>
      </c>
      <c r="C36">
        <v>6.9373511679146027</v>
      </c>
      <c r="D36">
        <f>LN(0.21218)</f>
        <v>-1.5503203079510115</v>
      </c>
    </row>
    <row r="37" spans="1:4" x14ac:dyDescent="0.25">
      <c r="A37">
        <v>2006</v>
      </c>
      <c r="B37">
        <v>5.5219324066939164</v>
      </c>
      <c r="C37">
        <v>6.98598384979634</v>
      </c>
      <c r="D37">
        <f>LN(0.215723)</f>
        <v>-1.5337601016934379</v>
      </c>
    </row>
    <row r="38" spans="1:4" x14ac:dyDescent="0.25">
      <c r="A38">
        <v>2007</v>
      </c>
      <c r="B38">
        <v>5.5544313695321552</v>
      </c>
      <c r="C38">
        <v>7.1031643198222278</v>
      </c>
      <c r="D38">
        <f>LN(0.317155)</f>
        <v>-1.1483646656158146</v>
      </c>
    </row>
    <row r="39" spans="1:4" x14ac:dyDescent="0.25">
      <c r="A39">
        <v>2008</v>
      </c>
      <c r="B39">
        <v>5.6058590499665151</v>
      </c>
      <c r="C39">
        <v>7.2419570829778612</v>
      </c>
      <c r="D39">
        <f>LN(0.293251)</f>
        <v>-1.2267263813946905</v>
      </c>
    </row>
    <row r="40" spans="1:4" x14ac:dyDescent="0.25">
      <c r="A40">
        <v>2009</v>
      </c>
      <c r="B40">
        <v>5.5977002171238759</v>
      </c>
      <c r="C40">
        <v>7.1995920088798657</v>
      </c>
      <c r="D40">
        <f>LN(0.346083)</f>
        <v>-1.0610766482990097</v>
      </c>
    </row>
    <row r="41" spans="1:4" x14ac:dyDescent="0.25">
      <c r="A41">
        <v>2010</v>
      </c>
      <c r="B41">
        <v>5.584784576352936</v>
      </c>
      <c r="C41">
        <v>7.1771121152578328</v>
      </c>
      <c r="D41">
        <f>LN(0.339515)</f>
        <v>-1.0802371503379073</v>
      </c>
    </row>
    <row r="42" spans="1:4" x14ac:dyDescent="0.25">
      <c r="A42">
        <v>2011</v>
      </c>
      <c r="B42">
        <v>5.5651110374640682</v>
      </c>
      <c r="C42">
        <v>7.2651832593177783</v>
      </c>
      <c r="D42">
        <f>LN(0.281095)</f>
        <v>-1.2690625884921649</v>
      </c>
    </row>
    <row r="43" spans="1:4" x14ac:dyDescent="0.25">
      <c r="A43">
        <v>2012</v>
      </c>
      <c r="B43">
        <v>5.5300388222203498</v>
      </c>
      <c r="C43">
        <v>7.2302081302222305</v>
      </c>
      <c r="D43">
        <f>LN(0.290648)</f>
        <v>-1.2356423659869575</v>
      </c>
    </row>
    <row r="44" spans="1:4" x14ac:dyDescent="0.25">
      <c r="A44">
        <v>2013</v>
      </c>
      <c r="B44">
        <v>5.5495218999018272</v>
      </c>
      <c r="C44">
        <v>7.3090427395266024</v>
      </c>
      <c r="D44">
        <f>LN(0.312756)</f>
        <v>-1.1623319451668614</v>
      </c>
    </row>
    <row r="45" spans="1:4" x14ac:dyDescent="0.25">
      <c r="A45">
        <v>2014</v>
      </c>
      <c r="B45">
        <v>5.6371678443390554</v>
      </c>
      <c r="C45">
        <v>7.3595837995544668</v>
      </c>
      <c r="D45">
        <f>LN(0.314928)</f>
        <v>-1.1554112377115058</v>
      </c>
    </row>
    <row r="46" spans="1:4" x14ac:dyDescent="0.25">
      <c r="C46" s="1"/>
      <c r="D46" s="1"/>
    </row>
    <row r="47" spans="1:4" x14ac:dyDescent="0.25">
      <c r="C47" s="1"/>
      <c r="D47" s="1"/>
    </row>
    <row r="48" spans="1:4" x14ac:dyDescent="0.25">
      <c r="C48" s="1"/>
      <c r="D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MBANDA</dc:creator>
  <cp:lastModifiedBy>lionel MBANDA</cp:lastModifiedBy>
  <dcterms:created xsi:type="dcterms:W3CDTF">2018-11-29T23:27:57Z</dcterms:created>
  <dcterms:modified xsi:type="dcterms:W3CDTF">2018-12-10T10:38:20Z</dcterms:modified>
</cp:coreProperties>
</file>